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5460" tabRatio="500"/>
  </bookViews>
  <sheets>
    <sheet name="Cenário #1" sheetId="1" r:id="rId1"/>
    <sheet name="Cenário #2" sheetId="3" r:id="rId2"/>
    <sheet name="Cenário #3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3" l="1"/>
  <c r="C19" i="3"/>
  <c r="C21" i="3"/>
  <c r="C3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4" i="3"/>
  <c r="C47" i="3"/>
  <c r="C48" i="3"/>
  <c r="D45" i="3"/>
  <c r="D19" i="3"/>
  <c r="D21" i="3"/>
  <c r="D3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4" i="3"/>
  <c r="D47" i="3"/>
  <c r="D48" i="3"/>
  <c r="E45" i="3"/>
  <c r="E19" i="3"/>
  <c r="E21" i="3"/>
  <c r="E3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4" i="3"/>
  <c r="E47" i="3"/>
  <c r="E48" i="3"/>
  <c r="F45" i="3"/>
  <c r="F19" i="3"/>
  <c r="F21" i="3"/>
  <c r="F3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4" i="3"/>
  <c r="F47" i="3"/>
  <c r="F48" i="3"/>
  <c r="G45" i="3"/>
  <c r="G19" i="3"/>
  <c r="G21" i="3"/>
  <c r="G3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4" i="3"/>
  <c r="G47" i="3"/>
  <c r="G48" i="3"/>
  <c r="H45" i="3"/>
  <c r="H19" i="3"/>
  <c r="H21" i="3"/>
  <c r="H3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4" i="3"/>
  <c r="H47" i="3"/>
  <c r="H48" i="3"/>
  <c r="I45" i="3"/>
  <c r="I19" i="3"/>
  <c r="I21" i="3"/>
  <c r="I3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4" i="3"/>
  <c r="I47" i="3"/>
  <c r="I48" i="3"/>
  <c r="J45" i="3"/>
  <c r="J19" i="3"/>
  <c r="J21" i="3"/>
  <c r="J3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4" i="3"/>
  <c r="J47" i="3"/>
  <c r="J48" i="3"/>
  <c r="K45" i="3"/>
  <c r="K19" i="3"/>
  <c r="K21" i="3"/>
  <c r="K3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4" i="3"/>
  <c r="K47" i="3"/>
  <c r="K48" i="3"/>
  <c r="L45" i="3"/>
  <c r="L19" i="3"/>
  <c r="L21" i="3"/>
  <c r="L3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4" i="3"/>
  <c r="L47" i="3"/>
  <c r="L48" i="3"/>
  <c r="M45" i="3"/>
  <c r="M19" i="3"/>
  <c r="M21" i="3"/>
  <c r="M3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4" i="3"/>
  <c r="M47" i="3"/>
  <c r="M48" i="3"/>
  <c r="N45" i="3"/>
  <c r="N19" i="3"/>
  <c r="N21" i="3"/>
  <c r="N3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4" i="3"/>
  <c r="N47" i="3"/>
  <c r="N48" i="3"/>
  <c r="N46" i="3"/>
  <c r="M46" i="3"/>
  <c r="L46" i="3"/>
  <c r="K46" i="3"/>
  <c r="J46" i="3"/>
  <c r="I46" i="3"/>
  <c r="H46" i="3"/>
  <c r="G46" i="3"/>
  <c r="F46" i="3"/>
  <c r="E46" i="3"/>
  <c r="D46" i="3"/>
  <c r="C46" i="3"/>
  <c r="C45" i="2"/>
  <c r="C19" i="2"/>
  <c r="C21" i="2"/>
  <c r="C3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4" i="2"/>
  <c r="C47" i="2"/>
  <c r="C48" i="2"/>
  <c r="D45" i="2"/>
  <c r="D19" i="2"/>
  <c r="D21" i="2"/>
  <c r="D3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4" i="2"/>
  <c r="D47" i="2"/>
  <c r="D48" i="2"/>
  <c r="E45" i="2"/>
  <c r="E19" i="2"/>
  <c r="E21" i="2"/>
  <c r="E3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4" i="2"/>
  <c r="E47" i="2"/>
  <c r="E48" i="2"/>
  <c r="F45" i="2"/>
  <c r="F19" i="2"/>
  <c r="F21" i="2"/>
  <c r="F3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4" i="2"/>
  <c r="F47" i="2"/>
  <c r="F48" i="2"/>
  <c r="G45" i="2"/>
  <c r="G19" i="2"/>
  <c r="G21" i="2"/>
  <c r="G3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4" i="2"/>
  <c r="G47" i="2"/>
  <c r="G48" i="2"/>
  <c r="H45" i="2"/>
  <c r="H19" i="2"/>
  <c r="H21" i="2"/>
  <c r="H3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4" i="2"/>
  <c r="H47" i="2"/>
  <c r="H48" i="2"/>
  <c r="I45" i="2"/>
  <c r="I19" i="2"/>
  <c r="I21" i="2"/>
  <c r="I3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4" i="2"/>
  <c r="I47" i="2"/>
  <c r="I48" i="2"/>
  <c r="J45" i="2"/>
  <c r="J19" i="2"/>
  <c r="J21" i="2"/>
  <c r="J3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4" i="2"/>
  <c r="J47" i="2"/>
  <c r="J48" i="2"/>
  <c r="K45" i="2"/>
  <c r="K19" i="2"/>
  <c r="K21" i="2"/>
  <c r="K3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4" i="2"/>
  <c r="K47" i="2"/>
  <c r="K48" i="2"/>
  <c r="L45" i="2"/>
  <c r="L19" i="2"/>
  <c r="L21" i="2"/>
  <c r="L3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4" i="2"/>
  <c r="L47" i="2"/>
  <c r="L48" i="2"/>
  <c r="M45" i="2"/>
  <c r="M19" i="2"/>
  <c r="M21" i="2"/>
  <c r="M3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4" i="2"/>
  <c r="M47" i="2"/>
  <c r="M48" i="2"/>
  <c r="N45" i="2"/>
  <c r="N19" i="2"/>
  <c r="N21" i="2"/>
  <c r="N3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4" i="2"/>
  <c r="N47" i="2"/>
  <c r="N48" i="2"/>
  <c r="N46" i="2"/>
  <c r="M46" i="2"/>
  <c r="L46" i="2"/>
  <c r="K46" i="2"/>
  <c r="J46" i="2"/>
  <c r="I46" i="2"/>
  <c r="H46" i="2"/>
  <c r="G46" i="2"/>
  <c r="F46" i="2"/>
  <c r="E46" i="2"/>
  <c r="D46" i="2"/>
  <c r="C46" i="2"/>
  <c r="K39" i="1"/>
  <c r="L39" i="1"/>
  <c r="M39" i="1"/>
  <c r="N39" i="1"/>
  <c r="D39" i="1"/>
  <c r="E39" i="1"/>
  <c r="F39" i="1"/>
  <c r="G39" i="1"/>
  <c r="H39" i="1"/>
  <c r="I39" i="1"/>
  <c r="J39" i="1"/>
  <c r="C39" i="1"/>
  <c r="D19" i="1"/>
  <c r="D21" i="1"/>
  <c r="C19" i="1"/>
  <c r="C21" i="1"/>
  <c r="C3" i="1"/>
  <c r="D3" i="1"/>
  <c r="D23" i="1"/>
  <c r="D30" i="1"/>
  <c r="D31" i="1"/>
  <c r="D40" i="1"/>
  <c r="D25" i="1"/>
  <c r="D41" i="1"/>
  <c r="D47" i="1"/>
  <c r="E19" i="1"/>
  <c r="E21" i="1"/>
  <c r="E3" i="1"/>
  <c r="E23" i="1"/>
  <c r="E30" i="1"/>
  <c r="E31" i="1"/>
  <c r="E40" i="1"/>
  <c r="E25" i="1"/>
  <c r="E41" i="1"/>
  <c r="E47" i="1"/>
  <c r="F19" i="1"/>
  <c r="F21" i="1"/>
  <c r="F3" i="1"/>
  <c r="F23" i="1"/>
  <c r="F30" i="1"/>
  <c r="F31" i="1"/>
  <c r="F40" i="1"/>
  <c r="F26" i="1"/>
  <c r="F28" i="1"/>
  <c r="F41" i="1"/>
  <c r="F47" i="1"/>
  <c r="G19" i="1"/>
  <c r="G21" i="1"/>
  <c r="G3" i="1"/>
  <c r="G23" i="1"/>
  <c r="G30" i="1"/>
  <c r="G31" i="1"/>
  <c r="G40" i="1"/>
  <c r="G26" i="1"/>
  <c r="G28" i="1"/>
  <c r="G41" i="1"/>
  <c r="G47" i="1"/>
  <c r="H19" i="1"/>
  <c r="H21" i="1"/>
  <c r="H3" i="1"/>
  <c r="H23" i="1"/>
  <c r="H30" i="1"/>
  <c r="H31" i="1"/>
  <c r="H40" i="1"/>
  <c r="H26" i="1"/>
  <c r="H28" i="1"/>
  <c r="H41" i="1"/>
  <c r="H47" i="1"/>
  <c r="I19" i="1"/>
  <c r="I21" i="1"/>
  <c r="I3" i="1"/>
  <c r="I23" i="1"/>
  <c r="I30" i="1"/>
  <c r="I31" i="1"/>
  <c r="I40" i="1"/>
  <c r="I26" i="1"/>
  <c r="I25" i="1"/>
  <c r="I27" i="1"/>
  <c r="I28" i="1"/>
  <c r="I29" i="1"/>
  <c r="I41" i="1"/>
  <c r="I47" i="1"/>
  <c r="J19" i="1"/>
  <c r="J21" i="1"/>
  <c r="J3" i="1"/>
  <c r="J23" i="1"/>
  <c r="J30" i="1"/>
  <c r="J31" i="1"/>
  <c r="J40" i="1"/>
  <c r="J26" i="1"/>
  <c r="J27" i="1"/>
  <c r="J28" i="1"/>
  <c r="J29" i="1"/>
  <c r="J33" i="1"/>
  <c r="J34" i="1"/>
  <c r="J35" i="1"/>
  <c r="J37" i="1"/>
  <c r="J38" i="1"/>
  <c r="J32" i="1"/>
  <c r="J41" i="1"/>
  <c r="J47" i="1"/>
  <c r="K19" i="1"/>
  <c r="K21" i="1"/>
  <c r="K3" i="1"/>
  <c r="K23" i="1"/>
  <c r="K30" i="1"/>
  <c r="K31" i="1"/>
  <c r="K40" i="1"/>
  <c r="K26" i="1"/>
  <c r="K28" i="1"/>
  <c r="K41" i="1"/>
  <c r="K47" i="1"/>
  <c r="L19" i="1"/>
  <c r="L21" i="1"/>
  <c r="L3" i="1"/>
  <c r="L23" i="1"/>
  <c r="L30" i="1"/>
  <c r="L31" i="1"/>
  <c r="L40" i="1"/>
  <c r="L26" i="1"/>
  <c r="L28" i="1"/>
  <c r="L41" i="1"/>
  <c r="L47" i="1"/>
  <c r="M19" i="1"/>
  <c r="M21" i="1"/>
  <c r="M3" i="1"/>
  <c r="M23" i="1"/>
  <c r="M26" i="1"/>
  <c r="M40" i="1"/>
  <c r="M28" i="1"/>
  <c r="M41" i="1"/>
  <c r="M47" i="1"/>
  <c r="N19" i="1"/>
  <c r="N21" i="1"/>
  <c r="N3" i="1"/>
  <c r="N23" i="1"/>
  <c r="N26" i="1"/>
  <c r="N40" i="1"/>
  <c r="N28" i="1"/>
  <c r="N41" i="1"/>
  <c r="N47" i="1"/>
  <c r="C44" i="1"/>
  <c r="C23" i="1"/>
  <c r="C25" i="1"/>
  <c r="C40" i="1"/>
  <c r="C41" i="1"/>
  <c r="C47" i="1"/>
  <c r="D46" i="1"/>
  <c r="E46" i="1"/>
  <c r="F46" i="1"/>
  <c r="G46" i="1"/>
  <c r="H46" i="1"/>
  <c r="I46" i="1"/>
  <c r="J46" i="1"/>
  <c r="K46" i="1"/>
  <c r="L46" i="1"/>
  <c r="M46" i="1"/>
  <c r="N46" i="1"/>
  <c r="C46" i="1"/>
  <c r="D44" i="1"/>
  <c r="E44" i="1"/>
  <c r="F44" i="1"/>
  <c r="G44" i="1"/>
  <c r="H44" i="1"/>
  <c r="I44" i="1"/>
  <c r="J44" i="1"/>
  <c r="K44" i="1"/>
  <c r="L44" i="1"/>
  <c r="M44" i="1"/>
  <c r="N44" i="1"/>
  <c r="D37" i="1"/>
  <c r="E37" i="1"/>
  <c r="F37" i="1"/>
  <c r="G37" i="1"/>
  <c r="H37" i="1"/>
  <c r="I37" i="1"/>
  <c r="K37" i="1"/>
  <c r="L37" i="1"/>
  <c r="M37" i="1"/>
  <c r="N37" i="1"/>
  <c r="D38" i="1"/>
  <c r="E38" i="1"/>
  <c r="F38" i="1"/>
  <c r="G38" i="1"/>
  <c r="H38" i="1"/>
  <c r="I38" i="1"/>
  <c r="K38" i="1"/>
  <c r="L38" i="1"/>
  <c r="M38" i="1"/>
  <c r="N38" i="1"/>
  <c r="D32" i="1"/>
  <c r="E32" i="1"/>
  <c r="F32" i="1"/>
  <c r="G32" i="1"/>
  <c r="H32" i="1"/>
  <c r="I32" i="1"/>
  <c r="K32" i="1"/>
  <c r="L32" i="1"/>
  <c r="M32" i="1"/>
  <c r="N32" i="1"/>
  <c r="D33" i="1"/>
  <c r="E33" i="1"/>
  <c r="F33" i="1"/>
  <c r="G33" i="1"/>
  <c r="H33" i="1"/>
  <c r="I33" i="1"/>
  <c r="K33" i="1"/>
  <c r="L33" i="1"/>
  <c r="M33" i="1"/>
  <c r="N33" i="1"/>
  <c r="D34" i="1"/>
  <c r="E34" i="1"/>
  <c r="F34" i="1"/>
  <c r="G34" i="1"/>
  <c r="H34" i="1"/>
  <c r="I34" i="1"/>
  <c r="K34" i="1"/>
  <c r="L34" i="1"/>
  <c r="M34" i="1"/>
  <c r="N34" i="1"/>
  <c r="D35" i="1"/>
  <c r="E35" i="1"/>
  <c r="F35" i="1"/>
  <c r="G35" i="1"/>
  <c r="H35" i="1"/>
  <c r="I35" i="1"/>
  <c r="K35" i="1"/>
  <c r="L35" i="1"/>
  <c r="M35" i="1"/>
  <c r="N35" i="1"/>
  <c r="D26" i="1"/>
  <c r="E26" i="1"/>
  <c r="D27" i="1"/>
  <c r="E27" i="1"/>
  <c r="F27" i="1"/>
  <c r="G27" i="1"/>
  <c r="H27" i="1"/>
  <c r="K27" i="1"/>
  <c r="L27" i="1"/>
  <c r="M27" i="1"/>
  <c r="N27" i="1"/>
  <c r="D28" i="1"/>
  <c r="E28" i="1"/>
  <c r="D29" i="1"/>
  <c r="E29" i="1"/>
  <c r="F29" i="1"/>
  <c r="G29" i="1"/>
  <c r="H29" i="1"/>
  <c r="K29" i="1"/>
  <c r="L29" i="1"/>
  <c r="M29" i="1"/>
  <c r="N29" i="1"/>
  <c r="C38" i="1"/>
  <c r="C37" i="1"/>
  <c r="C35" i="1"/>
  <c r="C34" i="1"/>
  <c r="C33" i="1"/>
  <c r="C32" i="1"/>
  <c r="C29" i="1"/>
  <c r="C28" i="1"/>
  <c r="C27" i="1"/>
  <c r="C26" i="1"/>
  <c r="G24" i="1"/>
  <c r="G25" i="1"/>
  <c r="H24" i="1"/>
  <c r="H25" i="1"/>
  <c r="K25" i="1"/>
  <c r="L25" i="1"/>
  <c r="M24" i="1"/>
  <c r="M25" i="1"/>
  <c r="M30" i="1"/>
  <c r="F25" i="1"/>
  <c r="D24" i="1"/>
  <c r="E24" i="1"/>
  <c r="F24" i="1"/>
  <c r="I24" i="1"/>
  <c r="J24" i="1"/>
  <c r="K24" i="1"/>
  <c r="L24" i="1"/>
  <c r="N24" i="1"/>
  <c r="J25" i="1"/>
  <c r="N25" i="1"/>
  <c r="N30" i="1"/>
  <c r="M31" i="1"/>
  <c r="N31" i="1"/>
  <c r="D36" i="1"/>
  <c r="E36" i="1"/>
  <c r="F36" i="1"/>
  <c r="G36" i="1"/>
  <c r="H36" i="1"/>
  <c r="I36" i="1"/>
  <c r="J36" i="1"/>
  <c r="K36" i="1"/>
  <c r="L36" i="1"/>
  <c r="M36" i="1"/>
  <c r="N36" i="1"/>
  <c r="D45" i="1"/>
  <c r="E45" i="1"/>
  <c r="F45" i="1"/>
  <c r="G45" i="1"/>
  <c r="H45" i="1"/>
  <c r="I45" i="1"/>
  <c r="J45" i="1"/>
  <c r="K45" i="1"/>
  <c r="L45" i="1"/>
  <c r="M45" i="1"/>
  <c r="N45" i="1"/>
  <c r="C45" i="1"/>
  <c r="C36" i="1"/>
  <c r="C30" i="1"/>
  <c r="C31" i="1"/>
  <c r="C24" i="1"/>
  <c r="C48" i="1"/>
  <c r="D48" i="1"/>
  <c r="E48" i="1"/>
  <c r="F48" i="1"/>
  <c r="G48" i="1"/>
  <c r="H48" i="1"/>
  <c r="I48" i="1"/>
  <c r="J48" i="1"/>
  <c r="K48" i="1"/>
  <c r="L48" i="1"/>
  <c r="M48" i="1"/>
  <c r="N48" i="1"/>
</calcChain>
</file>

<file path=xl/sharedStrings.xml><?xml version="1.0" encoding="utf-8"?>
<sst xmlns="http://schemas.openxmlformats.org/spreadsheetml/2006/main" count="195" uniqueCount="30">
  <si>
    <t>Demanda</t>
  </si>
  <si>
    <t>Estoque</t>
  </si>
  <si>
    <t>Terceirização</t>
  </si>
  <si>
    <t>Produção (3º turno)</t>
  </si>
  <si>
    <t>Produção (2º turno)</t>
  </si>
  <si>
    <t>Produção (1º turno)</t>
  </si>
  <si>
    <t>Horas-extra (1º turno)</t>
  </si>
  <si>
    <t>Horas-extra (2º turno)</t>
  </si>
  <si>
    <t>Total</t>
  </si>
  <si>
    <t>Total produção própria</t>
  </si>
  <si>
    <t>Custos variáveis</t>
  </si>
  <si>
    <t>Receita</t>
  </si>
  <si>
    <t>Custos totais</t>
  </si>
  <si>
    <t>Receita - custos totais</t>
  </si>
  <si>
    <t>X</t>
  </si>
  <si>
    <t>Caixa</t>
  </si>
  <si>
    <t>Ampliação automatizada (1º turno)</t>
  </si>
  <si>
    <t>Ampliação automatizada (2º turno)</t>
  </si>
  <si>
    <t>Ampliação automatizada (3º turno)</t>
  </si>
  <si>
    <t>Ampliação personalizada (1º turno)</t>
  </si>
  <si>
    <t>Ampliação personalizada (2º turno)</t>
  </si>
  <si>
    <t>Ampliação personalizada (3º turno)</t>
  </si>
  <si>
    <t>Ampliação automatizada</t>
  </si>
  <si>
    <t>Ampliação personalizada</t>
  </si>
  <si>
    <t>Horas-extra AA (1º turno)</t>
  </si>
  <si>
    <t>Horas-extra AP (1º turno)</t>
  </si>
  <si>
    <t>Horas-extra AA (2º turno)</t>
  </si>
  <si>
    <t>Horas-extra AP (2º turno)</t>
  </si>
  <si>
    <t>Investimentos</t>
  </si>
  <si>
    <t>Receita - custos totais - investimentos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</si>
</sst>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* #,##0.00_-;\-&quot;R$&quot;* #,##0.00_-;_-&quot;R$&quot;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1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6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115" zoomScaleNormal="115" zoomScalePageLayoutView="115" workbookViewId="0">
      <selection activeCell="B22" sqref="B22"/>
    </sheetView>
  </sheetViews>
  <sheetFormatPr baseColWidth="10" defaultRowHeight="15" x14ac:dyDescent="0"/>
  <cols>
    <col min="1" max="1" width="32" bestFit="1" customWidth="1"/>
    <col min="2" max="12" width="15.1640625" bestFit="1" customWidth="1"/>
    <col min="13" max="14" width="16.1640625" bestFit="1" customWidth="1"/>
    <col min="15" max="15" width="15.1640625" bestFit="1" customWidth="1"/>
  </cols>
  <sheetData>
    <row r="1" spans="1:14">
      <c r="B1" s="4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</row>
    <row r="2" spans="1:14">
      <c r="A2" s="1" t="s">
        <v>0</v>
      </c>
      <c r="B2" s="5" t="s">
        <v>14</v>
      </c>
      <c r="C2" s="5">
        <v>652</v>
      </c>
      <c r="D2" s="5">
        <v>678</v>
      </c>
      <c r="E2" s="5">
        <v>540</v>
      </c>
      <c r="F2" s="5">
        <v>420</v>
      </c>
      <c r="G2" s="5">
        <v>433</v>
      </c>
      <c r="H2" s="5">
        <v>487</v>
      </c>
      <c r="I2" s="5">
        <v>523</v>
      </c>
      <c r="J2" s="5">
        <v>526</v>
      </c>
      <c r="K2" s="5">
        <v>480</v>
      </c>
      <c r="L2" s="5">
        <v>531</v>
      </c>
      <c r="M2" s="5">
        <v>543</v>
      </c>
      <c r="N2" s="5">
        <v>452</v>
      </c>
    </row>
    <row r="3" spans="1:14">
      <c r="A3" s="1" t="s">
        <v>1</v>
      </c>
      <c r="B3" s="5">
        <v>240</v>
      </c>
      <c r="C3" s="5">
        <f>B3+C21-C2</f>
        <v>116</v>
      </c>
      <c r="D3" s="5">
        <f t="shared" ref="D3:N3" si="0">C3+D21-D2</f>
        <v>0</v>
      </c>
      <c r="E3" s="5">
        <f t="shared" si="0"/>
        <v>0</v>
      </c>
      <c r="F3" s="5">
        <f t="shared" si="0"/>
        <v>240</v>
      </c>
      <c r="G3" s="5">
        <f t="shared" si="0"/>
        <v>467</v>
      </c>
      <c r="H3" s="5">
        <f t="shared" si="0"/>
        <v>310</v>
      </c>
      <c r="I3" s="5">
        <f t="shared" si="0"/>
        <v>579</v>
      </c>
      <c r="J3" s="5">
        <f t="shared" si="0"/>
        <v>53</v>
      </c>
      <c r="K3" s="5">
        <f t="shared" si="0"/>
        <v>233</v>
      </c>
      <c r="L3" s="5">
        <f t="shared" si="0"/>
        <v>362</v>
      </c>
      <c r="M3" s="5">
        <f t="shared" si="0"/>
        <v>149</v>
      </c>
      <c r="N3" s="5">
        <f t="shared" si="0"/>
        <v>357</v>
      </c>
    </row>
    <row r="4" spans="1:14">
      <c r="A4" t="s">
        <v>5</v>
      </c>
      <c r="B4" s="4" t="s">
        <v>14</v>
      </c>
      <c r="C4" s="4">
        <v>440</v>
      </c>
      <c r="D4" s="4">
        <v>440</v>
      </c>
      <c r="E4" s="4">
        <v>440</v>
      </c>
      <c r="F4" s="4">
        <v>440</v>
      </c>
      <c r="G4" s="4">
        <v>440</v>
      </c>
      <c r="H4" s="4">
        <v>220</v>
      </c>
      <c r="I4" s="4">
        <v>440</v>
      </c>
      <c r="J4" s="4">
        <v>0</v>
      </c>
      <c r="K4" s="4">
        <v>440</v>
      </c>
      <c r="L4" s="4">
        <v>440</v>
      </c>
      <c r="M4" s="4">
        <v>220</v>
      </c>
      <c r="N4" s="4">
        <v>440</v>
      </c>
    </row>
    <row r="5" spans="1:14">
      <c r="A5" t="s">
        <v>6</v>
      </c>
      <c r="B5" s="4" t="s">
        <v>14</v>
      </c>
      <c r="C5" s="4">
        <v>88</v>
      </c>
      <c r="D5" s="4">
        <v>88</v>
      </c>
      <c r="E5" s="4">
        <v>88</v>
      </c>
      <c r="F5" s="4"/>
      <c r="G5" s="4"/>
      <c r="H5" s="4"/>
      <c r="I5" s="4">
        <v>88</v>
      </c>
      <c r="J5" s="4">
        <v>0</v>
      </c>
      <c r="K5" s="4"/>
      <c r="L5" s="4"/>
      <c r="M5" s="4"/>
      <c r="N5" s="4"/>
    </row>
    <row r="6" spans="1:14">
      <c r="A6" t="s">
        <v>16</v>
      </c>
      <c r="B6" s="4" t="s">
        <v>14</v>
      </c>
      <c r="C6" s="4"/>
      <c r="D6" s="4"/>
      <c r="E6" s="4"/>
      <c r="F6" s="4"/>
      <c r="G6" s="4"/>
      <c r="H6" s="4"/>
      <c r="I6" s="4"/>
      <c r="J6" s="4">
        <v>0</v>
      </c>
      <c r="K6" s="4"/>
      <c r="L6" s="4"/>
      <c r="M6" s="4"/>
      <c r="N6" s="4"/>
    </row>
    <row r="7" spans="1:14">
      <c r="A7" t="s">
        <v>24</v>
      </c>
      <c r="B7" s="4" t="s">
        <v>14</v>
      </c>
      <c r="C7" s="4"/>
      <c r="D7" s="4"/>
      <c r="E7" s="4"/>
      <c r="F7" s="4"/>
      <c r="G7" s="4"/>
      <c r="H7" s="4"/>
      <c r="I7" s="4"/>
      <c r="J7" s="4">
        <v>0</v>
      </c>
      <c r="K7" s="4"/>
      <c r="L7" s="4"/>
      <c r="M7" s="4"/>
      <c r="N7" s="4"/>
    </row>
    <row r="8" spans="1:14">
      <c r="A8" t="s">
        <v>19</v>
      </c>
      <c r="B8" s="4" t="s">
        <v>14</v>
      </c>
      <c r="C8" s="4"/>
      <c r="D8" s="4"/>
      <c r="E8" s="4"/>
      <c r="F8" s="4">
        <v>220</v>
      </c>
      <c r="G8" s="4">
        <v>220</v>
      </c>
      <c r="H8" s="4">
        <v>110</v>
      </c>
      <c r="I8" s="4">
        <v>220</v>
      </c>
      <c r="J8" s="4">
        <v>0</v>
      </c>
      <c r="K8" s="4">
        <v>220</v>
      </c>
      <c r="L8" s="4">
        <v>220</v>
      </c>
      <c r="M8" s="4">
        <v>110</v>
      </c>
      <c r="N8" s="4">
        <v>220</v>
      </c>
    </row>
    <row r="9" spans="1:14">
      <c r="A9" t="s">
        <v>25</v>
      </c>
      <c r="B9" s="4" t="s">
        <v>14</v>
      </c>
      <c r="C9" s="4"/>
      <c r="D9" s="4"/>
      <c r="E9" s="4"/>
      <c r="F9" s="4"/>
      <c r="G9" s="4"/>
      <c r="H9" s="4"/>
      <c r="I9" s="4">
        <v>44</v>
      </c>
      <c r="J9" s="4">
        <v>0</v>
      </c>
      <c r="K9" s="4"/>
      <c r="L9" s="4"/>
      <c r="M9" s="4"/>
      <c r="N9" s="4"/>
    </row>
    <row r="10" spans="1:14">
      <c r="A10" t="s">
        <v>4</v>
      </c>
      <c r="B10" s="4" t="s">
        <v>14</v>
      </c>
      <c r="C10" s="4"/>
      <c r="D10" s="4"/>
      <c r="E10" s="4"/>
      <c r="F10" s="4"/>
      <c r="G10" s="4"/>
      <c r="H10" s="4"/>
      <c r="I10" s="4"/>
      <c r="J10" s="4">
        <v>0</v>
      </c>
      <c r="K10" s="4"/>
      <c r="L10" s="4"/>
      <c r="M10" s="4"/>
      <c r="N10" s="4"/>
    </row>
    <row r="11" spans="1:14">
      <c r="A11" t="s">
        <v>7</v>
      </c>
      <c r="B11" s="4" t="s">
        <v>14</v>
      </c>
      <c r="C11" s="4"/>
      <c r="D11" s="4"/>
      <c r="E11" s="4"/>
      <c r="F11" s="4"/>
      <c r="G11" s="4"/>
      <c r="H11" s="4"/>
      <c r="I11" s="4"/>
      <c r="J11" s="4">
        <v>0</v>
      </c>
      <c r="K11" s="4"/>
      <c r="L11" s="4"/>
      <c r="M11" s="4"/>
      <c r="N11" s="4"/>
    </row>
    <row r="12" spans="1:14">
      <c r="A12" t="s">
        <v>17</v>
      </c>
      <c r="B12" s="4" t="s">
        <v>14</v>
      </c>
      <c r="C12" s="4"/>
      <c r="D12" s="4"/>
      <c r="E12" s="4"/>
      <c r="F12" s="4"/>
      <c r="G12" s="4"/>
      <c r="H12" s="4"/>
      <c r="I12" s="4"/>
      <c r="J12" s="4">
        <v>0</v>
      </c>
      <c r="K12" s="4"/>
      <c r="L12" s="4"/>
      <c r="M12" s="4"/>
      <c r="N12" s="4"/>
    </row>
    <row r="13" spans="1:14">
      <c r="A13" t="s">
        <v>26</v>
      </c>
      <c r="B13" s="4" t="s">
        <v>14</v>
      </c>
      <c r="C13" s="4"/>
      <c r="D13" s="4"/>
      <c r="E13" s="4"/>
      <c r="F13" s="4"/>
      <c r="G13" s="4"/>
      <c r="H13" s="4"/>
      <c r="I13" s="4"/>
      <c r="J13" s="4">
        <v>0</v>
      </c>
      <c r="K13" s="4"/>
      <c r="L13" s="4"/>
      <c r="M13" s="4"/>
      <c r="N13" s="4"/>
    </row>
    <row r="14" spans="1:14">
      <c r="A14" t="s">
        <v>20</v>
      </c>
      <c r="B14" s="4" t="s">
        <v>14</v>
      </c>
      <c r="C14" s="4"/>
      <c r="D14" s="4"/>
      <c r="E14" s="4"/>
      <c r="F14" s="4"/>
      <c r="G14" s="4"/>
      <c r="H14" s="4"/>
      <c r="I14" s="4"/>
      <c r="J14" s="4">
        <v>0</v>
      </c>
      <c r="K14" s="4"/>
      <c r="L14" s="4"/>
      <c r="M14" s="4"/>
      <c r="N14" s="4"/>
    </row>
    <row r="15" spans="1:14">
      <c r="A15" t="s">
        <v>27</v>
      </c>
      <c r="B15" s="4" t="s">
        <v>14</v>
      </c>
      <c r="C15" s="4"/>
      <c r="D15" s="4"/>
      <c r="E15" s="4"/>
      <c r="F15" s="4"/>
      <c r="G15" s="4"/>
      <c r="H15" s="4"/>
      <c r="I15" s="4"/>
      <c r="J15" s="4">
        <v>0</v>
      </c>
      <c r="K15" s="4"/>
      <c r="L15" s="4"/>
      <c r="M15" s="4"/>
      <c r="N15" s="4"/>
    </row>
    <row r="16" spans="1:14">
      <c r="A16" t="s">
        <v>3</v>
      </c>
      <c r="B16" s="4" t="s">
        <v>14</v>
      </c>
      <c r="C16" s="4"/>
      <c r="D16" s="4"/>
      <c r="E16" s="4"/>
      <c r="F16" s="4"/>
      <c r="G16" s="4"/>
      <c r="H16" s="4"/>
      <c r="I16" s="4"/>
      <c r="J16" s="4">
        <v>0</v>
      </c>
      <c r="K16" s="4"/>
      <c r="L16" s="4"/>
      <c r="M16" s="4"/>
      <c r="N16" s="4"/>
    </row>
    <row r="17" spans="1:15">
      <c r="A17" t="s">
        <v>18</v>
      </c>
      <c r="B17" s="4" t="s">
        <v>14</v>
      </c>
      <c r="C17" s="4"/>
      <c r="D17" s="4"/>
      <c r="E17" s="4"/>
      <c r="F17" s="4"/>
      <c r="G17" s="4"/>
      <c r="H17" s="4"/>
      <c r="I17" s="4"/>
      <c r="J17" s="4">
        <v>0</v>
      </c>
      <c r="K17" s="4"/>
      <c r="L17" s="4"/>
      <c r="M17" s="4"/>
      <c r="N17" s="4"/>
    </row>
    <row r="18" spans="1:15">
      <c r="A18" t="s">
        <v>21</v>
      </c>
      <c r="B18" s="4" t="s">
        <v>14</v>
      </c>
      <c r="C18" s="4"/>
      <c r="D18" s="4"/>
      <c r="E18" s="4"/>
      <c r="F18" s="4"/>
      <c r="G18" s="4"/>
      <c r="H18" s="4"/>
      <c r="I18" s="4"/>
      <c r="J18" s="4">
        <v>0</v>
      </c>
      <c r="K18" s="4"/>
      <c r="L18" s="4"/>
      <c r="M18" s="4"/>
      <c r="N18" s="4"/>
    </row>
    <row r="19" spans="1:15">
      <c r="A19" s="1" t="s">
        <v>9</v>
      </c>
      <c r="B19" s="5" t="s">
        <v>14</v>
      </c>
      <c r="C19" s="5">
        <f>SUM(C4:C18)</f>
        <v>528</v>
      </c>
      <c r="D19" s="5">
        <f t="shared" ref="D19:N19" si="1">SUM(D4:D18)</f>
        <v>528</v>
      </c>
      <c r="E19" s="5">
        <f t="shared" si="1"/>
        <v>528</v>
      </c>
      <c r="F19" s="5">
        <f t="shared" si="1"/>
        <v>660</v>
      </c>
      <c r="G19" s="5">
        <f t="shared" si="1"/>
        <v>660</v>
      </c>
      <c r="H19" s="5">
        <f t="shared" si="1"/>
        <v>330</v>
      </c>
      <c r="I19" s="5">
        <f t="shared" si="1"/>
        <v>792</v>
      </c>
      <c r="J19" s="5">
        <f t="shared" si="1"/>
        <v>0</v>
      </c>
      <c r="K19" s="5">
        <f t="shared" si="1"/>
        <v>660</v>
      </c>
      <c r="L19" s="5">
        <f t="shared" si="1"/>
        <v>660</v>
      </c>
      <c r="M19" s="5">
        <f t="shared" si="1"/>
        <v>330</v>
      </c>
      <c r="N19" s="5">
        <f t="shared" si="1"/>
        <v>660</v>
      </c>
    </row>
    <row r="20" spans="1:15">
      <c r="A20" t="s">
        <v>2</v>
      </c>
      <c r="B20" s="4" t="s">
        <v>14</v>
      </c>
      <c r="C20" s="4"/>
      <c r="D20" s="4">
        <v>34</v>
      </c>
      <c r="E20" s="4">
        <v>12</v>
      </c>
      <c r="F20" s="4"/>
      <c r="G20" s="4"/>
      <c r="H20" s="4"/>
      <c r="I20" s="4"/>
      <c r="J20" s="4"/>
      <c r="K20" s="4"/>
      <c r="L20" s="4"/>
      <c r="M20" s="4"/>
      <c r="N20" s="4"/>
    </row>
    <row r="21" spans="1:15">
      <c r="A21" s="1" t="s">
        <v>8</v>
      </c>
      <c r="B21" s="5" t="s">
        <v>14</v>
      </c>
      <c r="C21" s="5">
        <f>C19+C20</f>
        <v>528</v>
      </c>
      <c r="D21" s="5">
        <f t="shared" ref="D21:N21" si="2">D19+D20</f>
        <v>562</v>
      </c>
      <c r="E21" s="5">
        <f t="shared" si="2"/>
        <v>540</v>
      </c>
      <c r="F21" s="5">
        <f t="shared" si="2"/>
        <v>660</v>
      </c>
      <c r="G21" s="5">
        <f t="shared" si="2"/>
        <v>660</v>
      </c>
      <c r="H21" s="5">
        <f t="shared" si="2"/>
        <v>330</v>
      </c>
      <c r="I21" s="5">
        <f t="shared" si="2"/>
        <v>792</v>
      </c>
      <c r="J21" s="5">
        <f t="shared" si="2"/>
        <v>0</v>
      </c>
      <c r="K21" s="5">
        <f t="shared" si="2"/>
        <v>660</v>
      </c>
      <c r="L21" s="5">
        <f t="shared" si="2"/>
        <v>660</v>
      </c>
      <c r="M21" s="5">
        <f t="shared" si="2"/>
        <v>330</v>
      </c>
      <c r="N21" s="5">
        <f t="shared" si="2"/>
        <v>660</v>
      </c>
    </row>
    <row r="23" spans="1:15">
      <c r="A23" t="s">
        <v>1</v>
      </c>
      <c r="C23" s="3">
        <f>50*C3</f>
        <v>5800</v>
      </c>
      <c r="D23" s="3">
        <f t="shared" ref="D23:N23" si="3">50*D3</f>
        <v>0</v>
      </c>
      <c r="E23" s="3">
        <f t="shared" si="3"/>
        <v>0</v>
      </c>
      <c r="F23" s="3">
        <f t="shared" si="3"/>
        <v>12000</v>
      </c>
      <c r="G23" s="3">
        <f t="shared" si="3"/>
        <v>23350</v>
      </c>
      <c r="H23" s="3">
        <f t="shared" si="3"/>
        <v>15500</v>
      </c>
      <c r="I23" s="3">
        <f t="shared" si="3"/>
        <v>28950</v>
      </c>
      <c r="J23" s="3">
        <f t="shared" si="3"/>
        <v>2650</v>
      </c>
      <c r="K23" s="3">
        <f t="shared" si="3"/>
        <v>11650</v>
      </c>
      <c r="L23" s="3">
        <f t="shared" si="3"/>
        <v>18100</v>
      </c>
      <c r="M23" s="3">
        <f t="shared" si="3"/>
        <v>7450</v>
      </c>
      <c r="N23" s="3">
        <f t="shared" si="3"/>
        <v>17850</v>
      </c>
      <c r="O23" s="3"/>
    </row>
    <row r="24" spans="1:15">
      <c r="A24" t="s">
        <v>5</v>
      </c>
      <c r="C24" s="3">
        <f>IF(C4&gt;0,350000,0)</f>
        <v>350000</v>
      </c>
      <c r="D24" s="3">
        <f t="shared" ref="D24:N24" si="4">IF(D4&gt;0,350000,0)</f>
        <v>350000</v>
      </c>
      <c r="E24" s="3">
        <f t="shared" si="4"/>
        <v>350000</v>
      </c>
      <c r="F24" s="3">
        <f t="shared" si="4"/>
        <v>350000</v>
      </c>
      <c r="G24" s="3">
        <f t="shared" si="4"/>
        <v>350000</v>
      </c>
      <c r="H24" s="3">
        <f t="shared" si="4"/>
        <v>350000</v>
      </c>
      <c r="I24" s="3">
        <f t="shared" si="4"/>
        <v>350000</v>
      </c>
      <c r="J24" s="3">
        <f t="shared" si="4"/>
        <v>0</v>
      </c>
      <c r="K24" s="3">
        <f t="shared" si="4"/>
        <v>350000</v>
      </c>
      <c r="L24" s="3">
        <f t="shared" si="4"/>
        <v>350000</v>
      </c>
      <c r="M24" s="3">
        <f t="shared" si="4"/>
        <v>350000</v>
      </c>
      <c r="N24" s="3">
        <f t="shared" si="4"/>
        <v>350000</v>
      </c>
      <c r="O24" s="3"/>
    </row>
    <row r="25" spans="1:15">
      <c r="A25" t="s">
        <v>6</v>
      </c>
      <c r="C25" s="3">
        <f>IF(C5&gt;0,120000,0)</f>
        <v>120000</v>
      </c>
      <c r="D25" s="3">
        <f t="shared" ref="D25:N25" si="5">IF(D5&gt;0,120000,0)</f>
        <v>120000</v>
      </c>
      <c r="E25" s="3">
        <f t="shared" si="5"/>
        <v>120000</v>
      </c>
      <c r="F25" s="3">
        <f t="shared" si="5"/>
        <v>0</v>
      </c>
      <c r="G25" s="3">
        <f t="shared" si="5"/>
        <v>0</v>
      </c>
      <c r="H25" s="3">
        <f t="shared" si="5"/>
        <v>0</v>
      </c>
      <c r="I25" s="3">
        <f t="shared" si="5"/>
        <v>120000</v>
      </c>
      <c r="J25" s="3">
        <f t="shared" si="5"/>
        <v>0</v>
      </c>
      <c r="K25" s="3">
        <f t="shared" si="5"/>
        <v>0</v>
      </c>
      <c r="L25" s="3">
        <f t="shared" si="5"/>
        <v>0</v>
      </c>
      <c r="M25" s="3">
        <f t="shared" si="5"/>
        <v>0</v>
      </c>
      <c r="N25" s="3">
        <f t="shared" si="5"/>
        <v>0</v>
      </c>
      <c r="O25" s="3"/>
    </row>
    <row r="26" spans="1:15">
      <c r="A26" t="s">
        <v>16</v>
      </c>
      <c r="C26" s="3">
        <f>IF(C6&gt;0,80000,0)</f>
        <v>0</v>
      </c>
      <c r="D26" s="3">
        <f t="shared" ref="D26:N26" si="6">IF(D6&gt;0,80000,0)</f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3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3">
        <f t="shared" si="6"/>
        <v>0</v>
      </c>
      <c r="M26" s="3">
        <f t="shared" si="6"/>
        <v>0</v>
      </c>
      <c r="N26" s="3">
        <f t="shared" si="6"/>
        <v>0</v>
      </c>
      <c r="O26" s="3"/>
    </row>
    <row r="27" spans="1:15">
      <c r="A27" t="s">
        <v>24</v>
      </c>
      <c r="C27" s="3">
        <f>IF(C7&gt;0,40000,0)</f>
        <v>0</v>
      </c>
      <c r="D27" s="3">
        <f t="shared" ref="D27:N27" si="7">IF(D7&gt;0,40000,0)</f>
        <v>0</v>
      </c>
      <c r="E27" s="3">
        <f t="shared" si="7"/>
        <v>0</v>
      </c>
      <c r="F27" s="3">
        <f t="shared" si="7"/>
        <v>0</v>
      </c>
      <c r="G27" s="3">
        <f t="shared" si="7"/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0</v>
      </c>
      <c r="N27" s="3">
        <f t="shared" si="7"/>
        <v>0</v>
      </c>
      <c r="O27" s="3"/>
    </row>
    <row r="28" spans="1:15">
      <c r="A28" t="s">
        <v>19</v>
      </c>
      <c r="C28" s="3">
        <f>IF(C8&gt;0,140000,0)</f>
        <v>0</v>
      </c>
      <c r="D28" s="3">
        <f t="shared" ref="D28:N28" si="8">IF(D8&gt;0,140000,0)</f>
        <v>0</v>
      </c>
      <c r="E28" s="3">
        <f t="shared" si="8"/>
        <v>0</v>
      </c>
      <c r="F28" s="3">
        <f t="shared" si="8"/>
        <v>140000</v>
      </c>
      <c r="G28" s="3">
        <f t="shared" si="8"/>
        <v>140000</v>
      </c>
      <c r="H28" s="3">
        <f t="shared" si="8"/>
        <v>140000</v>
      </c>
      <c r="I28" s="3">
        <f t="shared" si="8"/>
        <v>140000</v>
      </c>
      <c r="J28" s="3">
        <f t="shared" si="8"/>
        <v>0</v>
      </c>
      <c r="K28" s="3">
        <f t="shared" si="8"/>
        <v>140000</v>
      </c>
      <c r="L28" s="3">
        <f t="shared" si="8"/>
        <v>140000</v>
      </c>
      <c r="M28" s="3">
        <f t="shared" si="8"/>
        <v>140000</v>
      </c>
      <c r="N28" s="3">
        <f t="shared" si="8"/>
        <v>140000</v>
      </c>
      <c r="O28" s="3"/>
    </row>
    <row r="29" spans="1:15">
      <c r="A29" t="s">
        <v>25</v>
      </c>
      <c r="C29" s="3">
        <f>IF(C9&gt;0,70000,0)</f>
        <v>0</v>
      </c>
      <c r="D29" s="3">
        <f t="shared" ref="D29:N29" si="9">IF(D9&gt;0,70000,0)</f>
        <v>0</v>
      </c>
      <c r="E29" s="3">
        <f t="shared" si="9"/>
        <v>0</v>
      </c>
      <c r="F29" s="3">
        <f t="shared" si="9"/>
        <v>0</v>
      </c>
      <c r="G29" s="3">
        <f t="shared" si="9"/>
        <v>0</v>
      </c>
      <c r="H29" s="3">
        <f t="shared" si="9"/>
        <v>0</v>
      </c>
      <c r="I29" s="3">
        <f t="shared" si="9"/>
        <v>70000</v>
      </c>
      <c r="J29" s="3">
        <f t="shared" si="9"/>
        <v>0</v>
      </c>
      <c r="K29" s="3">
        <f t="shared" si="9"/>
        <v>0</v>
      </c>
      <c r="L29" s="3">
        <f t="shared" si="9"/>
        <v>0</v>
      </c>
      <c r="M29" s="3">
        <f t="shared" si="9"/>
        <v>0</v>
      </c>
      <c r="N29" s="3">
        <f t="shared" si="9"/>
        <v>0</v>
      </c>
      <c r="O29" s="3"/>
    </row>
    <row r="30" spans="1:15">
      <c r="A30" t="s">
        <v>4</v>
      </c>
      <c r="C30" s="3">
        <f>IF(C10&gt;0,400000,0)</f>
        <v>0</v>
      </c>
      <c r="D30" s="3">
        <f t="shared" ref="D30:N30" si="10">IF(D10&gt;0,400000,0)</f>
        <v>0</v>
      </c>
      <c r="E30" s="3">
        <f t="shared" si="10"/>
        <v>0</v>
      </c>
      <c r="F30" s="3">
        <f t="shared" si="10"/>
        <v>0</v>
      </c>
      <c r="G30" s="3">
        <f t="shared" si="10"/>
        <v>0</v>
      </c>
      <c r="H30" s="3">
        <f t="shared" si="10"/>
        <v>0</v>
      </c>
      <c r="I30" s="3">
        <f t="shared" si="10"/>
        <v>0</v>
      </c>
      <c r="J30" s="3">
        <f t="shared" si="10"/>
        <v>0</v>
      </c>
      <c r="K30" s="3">
        <f t="shared" si="10"/>
        <v>0</v>
      </c>
      <c r="L30" s="3">
        <f t="shared" si="10"/>
        <v>0</v>
      </c>
      <c r="M30" s="3">
        <f t="shared" si="10"/>
        <v>0</v>
      </c>
      <c r="N30" s="3">
        <f t="shared" si="10"/>
        <v>0</v>
      </c>
      <c r="O30" s="3"/>
    </row>
    <row r="31" spans="1:15">
      <c r="A31" t="s">
        <v>7</v>
      </c>
      <c r="C31" s="3">
        <f>IF(C11&gt;0,120000,0)</f>
        <v>0</v>
      </c>
      <c r="D31" s="3">
        <f t="shared" ref="D31:N31" si="11">IF(D11&gt;0,120000,0)</f>
        <v>0</v>
      </c>
      <c r="E31" s="3">
        <f t="shared" si="11"/>
        <v>0</v>
      </c>
      <c r="F31" s="3">
        <f t="shared" si="11"/>
        <v>0</v>
      </c>
      <c r="G31" s="3">
        <f t="shared" si="11"/>
        <v>0</v>
      </c>
      <c r="H31" s="3">
        <f t="shared" si="11"/>
        <v>0</v>
      </c>
      <c r="I31" s="3">
        <f t="shared" si="11"/>
        <v>0</v>
      </c>
      <c r="J31" s="3">
        <f t="shared" si="11"/>
        <v>0</v>
      </c>
      <c r="K31" s="3">
        <f t="shared" si="11"/>
        <v>0</v>
      </c>
      <c r="L31" s="3">
        <f t="shared" si="11"/>
        <v>0</v>
      </c>
      <c r="M31" s="3">
        <f t="shared" si="11"/>
        <v>0</v>
      </c>
      <c r="N31" s="3">
        <f t="shared" si="11"/>
        <v>0</v>
      </c>
      <c r="O31" s="3"/>
    </row>
    <row r="32" spans="1:15">
      <c r="A32" t="s">
        <v>17</v>
      </c>
      <c r="C32" s="3">
        <f>IF(C12&gt;0,80000,0)</f>
        <v>0</v>
      </c>
      <c r="D32" s="3">
        <f t="shared" ref="D32:N32" si="12">IF(D12&gt;0,80000,0)</f>
        <v>0</v>
      </c>
      <c r="E32" s="3">
        <f t="shared" si="12"/>
        <v>0</v>
      </c>
      <c r="F32" s="3">
        <f t="shared" si="12"/>
        <v>0</v>
      </c>
      <c r="G32" s="3">
        <f t="shared" si="12"/>
        <v>0</v>
      </c>
      <c r="H32" s="3">
        <f t="shared" si="12"/>
        <v>0</v>
      </c>
      <c r="I32" s="3">
        <f t="shared" si="12"/>
        <v>0</v>
      </c>
      <c r="J32" s="3">
        <f t="shared" si="12"/>
        <v>0</v>
      </c>
      <c r="K32" s="3">
        <f t="shared" si="12"/>
        <v>0</v>
      </c>
      <c r="L32" s="3">
        <f t="shared" si="12"/>
        <v>0</v>
      </c>
      <c r="M32" s="3">
        <f t="shared" si="12"/>
        <v>0</v>
      </c>
      <c r="N32" s="3">
        <f t="shared" si="12"/>
        <v>0</v>
      </c>
      <c r="O32" s="3"/>
    </row>
    <row r="33" spans="1:15">
      <c r="A33" t="s">
        <v>26</v>
      </c>
      <c r="C33" s="3">
        <f>IF(C13&gt;0,40000,0)</f>
        <v>0</v>
      </c>
      <c r="D33" s="3">
        <f t="shared" ref="D33:N33" si="13">IF(D13&gt;0,40000,0)</f>
        <v>0</v>
      </c>
      <c r="E33" s="3">
        <f t="shared" si="13"/>
        <v>0</v>
      </c>
      <c r="F33" s="3">
        <f t="shared" si="13"/>
        <v>0</v>
      </c>
      <c r="G33" s="3">
        <f t="shared" si="13"/>
        <v>0</v>
      </c>
      <c r="H33" s="3">
        <f t="shared" si="13"/>
        <v>0</v>
      </c>
      <c r="I33" s="3">
        <f t="shared" si="13"/>
        <v>0</v>
      </c>
      <c r="J33" s="3">
        <f t="shared" si="13"/>
        <v>0</v>
      </c>
      <c r="K33" s="3">
        <f t="shared" si="13"/>
        <v>0</v>
      </c>
      <c r="L33" s="3">
        <f t="shared" si="13"/>
        <v>0</v>
      </c>
      <c r="M33" s="3">
        <f t="shared" si="13"/>
        <v>0</v>
      </c>
      <c r="N33" s="3">
        <f t="shared" si="13"/>
        <v>0</v>
      </c>
      <c r="O33" s="3"/>
    </row>
    <row r="34" spans="1:15">
      <c r="A34" t="s">
        <v>20</v>
      </c>
      <c r="C34" s="3">
        <f>IF(C14&gt;0,140000,0)</f>
        <v>0</v>
      </c>
      <c r="D34" s="3">
        <f t="shared" ref="D34:N34" si="14">IF(D14&gt;0,140000,0)</f>
        <v>0</v>
      </c>
      <c r="E34" s="3">
        <f t="shared" si="14"/>
        <v>0</v>
      </c>
      <c r="F34" s="3">
        <f t="shared" si="14"/>
        <v>0</v>
      </c>
      <c r="G34" s="3">
        <f t="shared" si="14"/>
        <v>0</v>
      </c>
      <c r="H34" s="3">
        <f t="shared" si="14"/>
        <v>0</v>
      </c>
      <c r="I34" s="3">
        <f t="shared" si="14"/>
        <v>0</v>
      </c>
      <c r="J34" s="3">
        <f t="shared" si="14"/>
        <v>0</v>
      </c>
      <c r="K34" s="3">
        <f t="shared" si="14"/>
        <v>0</v>
      </c>
      <c r="L34" s="3">
        <f t="shared" si="14"/>
        <v>0</v>
      </c>
      <c r="M34" s="3">
        <f t="shared" si="14"/>
        <v>0</v>
      </c>
      <c r="N34" s="3">
        <f t="shared" si="14"/>
        <v>0</v>
      </c>
      <c r="O34" s="3"/>
    </row>
    <row r="35" spans="1:15">
      <c r="A35" t="s">
        <v>27</v>
      </c>
      <c r="C35" s="3">
        <f>IF(C15&gt;0,70000,0)</f>
        <v>0</v>
      </c>
      <c r="D35" s="3">
        <f t="shared" ref="D35:N35" si="15">IF(D15&gt;0,70000,0)</f>
        <v>0</v>
      </c>
      <c r="E35" s="3">
        <f t="shared" si="15"/>
        <v>0</v>
      </c>
      <c r="F35" s="3">
        <f t="shared" si="15"/>
        <v>0</v>
      </c>
      <c r="G35" s="3">
        <f t="shared" si="15"/>
        <v>0</v>
      </c>
      <c r="H35" s="3">
        <f t="shared" si="15"/>
        <v>0</v>
      </c>
      <c r="I35" s="3">
        <f t="shared" si="15"/>
        <v>0</v>
      </c>
      <c r="J35" s="3">
        <f t="shared" si="15"/>
        <v>0</v>
      </c>
      <c r="K35" s="3">
        <f t="shared" si="15"/>
        <v>0</v>
      </c>
      <c r="L35" s="3">
        <f t="shared" si="15"/>
        <v>0</v>
      </c>
      <c r="M35" s="3">
        <f t="shared" si="15"/>
        <v>0</v>
      </c>
      <c r="N35" s="3">
        <f t="shared" si="15"/>
        <v>0</v>
      </c>
      <c r="O35" s="3"/>
    </row>
    <row r="36" spans="1:15">
      <c r="A36" t="s">
        <v>3</v>
      </c>
      <c r="C36" s="3">
        <f>IF(C16&gt;0,400000,0)</f>
        <v>0</v>
      </c>
      <c r="D36" s="3">
        <f t="shared" ref="D36:N36" si="16">IF(D16&gt;0,400000,0)</f>
        <v>0</v>
      </c>
      <c r="E36" s="3">
        <f t="shared" si="16"/>
        <v>0</v>
      </c>
      <c r="F36" s="3">
        <f t="shared" si="16"/>
        <v>0</v>
      </c>
      <c r="G36" s="3">
        <f t="shared" si="16"/>
        <v>0</v>
      </c>
      <c r="H36" s="3">
        <f t="shared" si="16"/>
        <v>0</v>
      </c>
      <c r="I36" s="3">
        <f t="shared" si="16"/>
        <v>0</v>
      </c>
      <c r="J36" s="3">
        <f t="shared" si="16"/>
        <v>0</v>
      </c>
      <c r="K36" s="3">
        <f t="shared" si="16"/>
        <v>0</v>
      </c>
      <c r="L36" s="3">
        <f t="shared" si="16"/>
        <v>0</v>
      </c>
      <c r="M36" s="3">
        <f t="shared" si="16"/>
        <v>0</v>
      </c>
      <c r="N36" s="3">
        <f t="shared" si="16"/>
        <v>0</v>
      </c>
      <c r="O36" s="3"/>
    </row>
    <row r="37" spans="1:15">
      <c r="A37" t="s">
        <v>18</v>
      </c>
      <c r="C37" s="3">
        <f>IF(C17&gt;0,80000,0)</f>
        <v>0</v>
      </c>
      <c r="D37" s="3">
        <f t="shared" ref="D37:N37" si="17">IF(D17&gt;0,80000,0)</f>
        <v>0</v>
      </c>
      <c r="E37" s="3">
        <f t="shared" si="17"/>
        <v>0</v>
      </c>
      <c r="F37" s="3">
        <f t="shared" si="17"/>
        <v>0</v>
      </c>
      <c r="G37" s="3">
        <f t="shared" si="17"/>
        <v>0</v>
      </c>
      <c r="H37" s="3">
        <f t="shared" si="17"/>
        <v>0</v>
      </c>
      <c r="I37" s="3">
        <f t="shared" si="17"/>
        <v>0</v>
      </c>
      <c r="J37" s="3">
        <f t="shared" si="17"/>
        <v>0</v>
      </c>
      <c r="K37" s="3">
        <f t="shared" si="17"/>
        <v>0</v>
      </c>
      <c r="L37" s="3">
        <f t="shared" si="17"/>
        <v>0</v>
      </c>
      <c r="M37" s="3">
        <f t="shared" si="17"/>
        <v>0</v>
      </c>
      <c r="N37" s="3">
        <f t="shared" si="17"/>
        <v>0</v>
      </c>
      <c r="O37" s="3"/>
    </row>
    <row r="38" spans="1:15">
      <c r="A38" t="s">
        <v>21</v>
      </c>
      <c r="C38" s="3">
        <f>IF(C18&gt;0,140000,0)</f>
        <v>0</v>
      </c>
      <c r="D38" s="3">
        <f t="shared" ref="D38:N38" si="18">IF(D18&gt;0,140000,0)</f>
        <v>0</v>
      </c>
      <c r="E38" s="3">
        <f t="shared" si="18"/>
        <v>0</v>
      </c>
      <c r="F38" s="3">
        <f t="shared" si="18"/>
        <v>0</v>
      </c>
      <c r="G38" s="3">
        <f t="shared" si="18"/>
        <v>0</v>
      </c>
      <c r="H38" s="3">
        <f t="shared" si="18"/>
        <v>0</v>
      </c>
      <c r="I38" s="3">
        <f t="shared" si="18"/>
        <v>0</v>
      </c>
      <c r="J38" s="3">
        <f t="shared" si="18"/>
        <v>0</v>
      </c>
      <c r="K38" s="3">
        <f t="shared" si="18"/>
        <v>0</v>
      </c>
      <c r="L38" s="3">
        <f t="shared" si="18"/>
        <v>0</v>
      </c>
      <c r="M38" s="3">
        <f t="shared" si="18"/>
        <v>0</v>
      </c>
      <c r="N38" s="3">
        <f t="shared" si="18"/>
        <v>0</v>
      </c>
      <c r="O38" s="3"/>
    </row>
    <row r="39" spans="1:15">
      <c r="A39" t="s">
        <v>2</v>
      </c>
      <c r="C39" s="3">
        <f>C20*2200</f>
        <v>0</v>
      </c>
      <c r="D39" s="3">
        <f t="shared" ref="D39:N39" si="19">D20*2200</f>
        <v>74800</v>
      </c>
      <c r="E39" s="3">
        <f t="shared" si="19"/>
        <v>26400</v>
      </c>
      <c r="F39" s="3">
        <f t="shared" si="19"/>
        <v>0</v>
      </c>
      <c r="G39" s="3">
        <f t="shared" si="19"/>
        <v>0</v>
      </c>
      <c r="H39" s="3">
        <f t="shared" si="19"/>
        <v>0</v>
      </c>
      <c r="I39" s="3">
        <f t="shared" si="19"/>
        <v>0</v>
      </c>
      <c r="J39" s="3">
        <f t="shared" si="19"/>
        <v>0</v>
      </c>
      <c r="K39" s="3">
        <f>K20*2200</f>
        <v>0</v>
      </c>
      <c r="L39" s="3">
        <f t="shared" si="19"/>
        <v>0</v>
      </c>
      <c r="M39" s="3">
        <f t="shared" si="19"/>
        <v>0</v>
      </c>
      <c r="N39" s="3">
        <f t="shared" si="19"/>
        <v>0</v>
      </c>
      <c r="O39" s="3"/>
    </row>
    <row r="40" spans="1:15">
      <c r="A40" t="s">
        <v>10</v>
      </c>
      <c r="C40" s="3">
        <f>480*C19</f>
        <v>253440</v>
      </c>
      <c r="D40" s="3">
        <f t="shared" ref="D40:N40" si="20">480*D19</f>
        <v>253440</v>
      </c>
      <c r="E40" s="3">
        <f t="shared" si="20"/>
        <v>253440</v>
      </c>
      <c r="F40" s="3">
        <f t="shared" si="20"/>
        <v>316800</v>
      </c>
      <c r="G40" s="3">
        <f t="shared" si="20"/>
        <v>316800</v>
      </c>
      <c r="H40" s="3">
        <f t="shared" si="20"/>
        <v>158400</v>
      </c>
      <c r="I40" s="3">
        <f t="shared" si="20"/>
        <v>380160</v>
      </c>
      <c r="J40" s="3">
        <f t="shared" si="20"/>
        <v>0</v>
      </c>
      <c r="K40" s="3">
        <f t="shared" si="20"/>
        <v>316800</v>
      </c>
      <c r="L40" s="3">
        <f t="shared" si="20"/>
        <v>316800</v>
      </c>
      <c r="M40" s="3">
        <f t="shared" si="20"/>
        <v>158400</v>
      </c>
      <c r="N40" s="3">
        <f t="shared" si="20"/>
        <v>316800</v>
      </c>
      <c r="O40" s="3"/>
    </row>
    <row r="41" spans="1:15">
      <c r="A41" t="s">
        <v>12</v>
      </c>
      <c r="C41" s="3">
        <f>SUM(C23:C40)</f>
        <v>729240</v>
      </c>
      <c r="D41" s="3">
        <f t="shared" ref="D41:N41" si="21">SUM(D23:D40)</f>
        <v>798240</v>
      </c>
      <c r="E41" s="3">
        <f t="shared" si="21"/>
        <v>749840</v>
      </c>
      <c r="F41" s="3">
        <f t="shared" si="21"/>
        <v>818800</v>
      </c>
      <c r="G41" s="3">
        <f t="shared" si="21"/>
        <v>830150</v>
      </c>
      <c r="H41" s="3">
        <f t="shared" si="21"/>
        <v>663900</v>
      </c>
      <c r="I41" s="3">
        <f t="shared" si="21"/>
        <v>1089110</v>
      </c>
      <c r="J41" s="3">
        <f t="shared" si="21"/>
        <v>2650</v>
      </c>
      <c r="K41" s="3">
        <f t="shared" si="21"/>
        <v>818450</v>
      </c>
      <c r="L41" s="3">
        <f t="shared" si="21"/>
        <v>824900</v>
      </c>
      <c r="M41" s="3">
        <f t="shared" si="21"/>
        <v>655850</v>
      </c>
      <c r="N41" s="3">
        <f t="shared" si="21"/>
        <v>824650</v>
      </c>
      <c r="O41" s="3"/>
    </row>
    <row r="42" spans="1:15">
      <c r="A42" t="s">
        <v>22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>
      <c r="A43" t="s">
        <v>23</v>
      </c>
      <c r="C43" s="3">
        <v>1500000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>
      <c r="A44" t="s">
        <v>28</v>
      </c>
      <c r="C44" s="3">
        <f>C42+C43</f>
        <v>1500000</v>
      </c>
      <c r="D44" s="3">
        <f t="shared" ref="D44:N44" si="22">D42+D43</f>
        <v>0</v>
      </c>
      <c r="E44" s="3">
        <f t="shared" si="22"/>
        <v>0</v>
      </c>
      <c r="F44" s="3">
        <f t="shared" si="22"/>
        <v>0</v>
      </c>
      <c r="G44" s="3">
        <f t="shared" si="22"/>
        <v>0</v>
      </c>
      <c r="H44" s="3">
        <f t="shared" si="22"/>
        <v>0</v>
      </c>
      <c r="I44" s="3">
        <f t="shared" si="22"/>
        <v>0</v>
      </c>
      <c r="J44" s="3">
        <f t="shared" si="22"/>
        <v>0</v>
      </c>
      <c r="K44" s="3">
        <f t="shared" si="22"/>
        <v>0</v>
      </c>
      <c r="L44" s="3">
        <f t="shared" si="22"/>
        <v>0</v>
      </c>
      <c r="M44" s="3">
        <f t="shared" si="22"/>
        <v>0</v>
      </c>
      <c r="N44" s="3">
        <f t="shared" si="22"/>
        <v>0</v>
      </c>
      <c r="O44" s="3"/>
    </row>
    <row r="45" spans="1:15">
      <c r="A45" t="s">
        <v>11</v>
      </c>
      <c r="C45" s="3">
        <f>C2*2500</f>
        <v>1630000</v>
      </c>
      <c r="D45" s="3">
        <f t="shared" ref="D45:N45" si="23">D2*2500</f>
        <v>1695000</v>
      </c>
      <c r="E45" s="3">
        <f t="shared" si="23"/>
        <v>1350000</v>
      </c>
      <c r="F45" s="3">
        <f t="shared" si="23"/>
        <v>1050000</v>
      </c>
      <c r="G45" s="3">
        <f t="shared" si="23"/>
        <v>1082500</v>
      </c>
      <c r="H45" s="3">
        <f t="shared" si="23"/>
        <v>1217500</v>
      </c>
      <c r="I45" s="3">
        <f t="shared" si="23"/>
        <v>1307500</v>
      </c>
      <c r="J45" s="3">
        <f t="shared" si="23"/>
        <v>1315000</v>
      </c>
      <c r="K45" s="3">
        <f t="shared" si="23"/>
        <v>1200000</v>
      </c>
      <c r="L45" s="3">
        <f t="shared" si="23"/>
        <v>1327500</v>
      </c>
      <c r="M45" s="3">
        <f t="shared" si="23"/>
        <v>1357500</v>
      </c>
      <c r="N45" s="3">
        <f t="shared" si="23"/>
        <v>1130000</v>
      </c>
      <c r="O45" s="3"/>
    </row>
    <row r="46" spans="1:15">
      <c r="A46" t="s">
        <v>13</v>
      </c>
      <c r="C46" s="3">
        <f>C45-C41</f>
        <v>900760</v>
      </c>
      <c r="D46" s="3">
        <f t="shared" ref="D46:N46" si="24">D45-D41</f>
        <v>896760</v>
      </c>
      <c r="E46" s="3">
        <f t="shared" si="24"/>
        <v>600160</v>
      </c>
      <c r="F46" s="3">
        <f t="shared" si="24"/>
        <v>231200</v>
      </c>
      <c r="G46" s="3">
        <f t="shared" si="24"/>
        <v>252350</v>
      </c>
      <c r="H46" s="3">
        <f t="shared" si="24"/>
        <v>553600</v>
      </c>
      <c r="I46" s="3">
        <f t="shared" si="24"/>
        <v>218390</v>
      </c>
      <c r="J46" s="3">
        <f t="shared" si="24"/>
        <v>1312350</v>
      </c>
      <c r="K46" s="3">
        <f t="shared" si="24"/>
        <v>381550</v>
      </c>
      <c r="L46" s="3">
        <f t="shared" si="24"/>
        <v>502600</v>
      </c>
      <c r="M46" s="3">
        <f t="shared" si="24"/>
        <v>701650</v>
      </c>
      <c r="N46" s="3">
        <f t="shared" si="24"/>
        <v>305350</v>
      </c>
      <c r="O46" s="3"/>
    </row>
    <row r="47" spans="1:15">
      <c r="A47" t="s">
        <v>29</v>
      </c>
      <c r="C47" s="3">
        <f>C45-C41-C44</f>
        <v>-599240</v>
      </c>
      <c r="D47" s="3">
        <f t="shared" ref="D47:N47" si="25">D45-D41-D44</f>
        <v>896760</v>
      </c>
      <c r="E47" s="3">
        <f t="shared" si="25"/>
        <v>600160</v>
      </c>
      <c r="F47" s="3">
        <f t="shared" si="25"/>
        <v>231200</v>
      </c>
      <c r="G47" s="3">
        <f t="shared" si="25"/>
        <v>252350</v>
      </c>
      <c r="H47" s="3">
        <f t="shared" si="25"/>
        <v>553600</v>
      </c>
      <c r="I47" s="3">
        <f t="shared" si="25"/>
        <v>218390</v>
      </c>
      <c r="J47" s="3">
        <f t="shared" si="25"/>
        <v>1312350</v>
      </c>
      <c r="K47" s="3">
        <f t="shared" si="25"/>
        <v>381550</v>
      </c>
      <c r="L47" s="3">
        <f t="shared" si="25"/>
        <v>502600</v>
      </c>
      <c r="M47" s="3">
        <f t="shared" si="25"/>
        <v>701650</v>
      </c>
      <c r="N47" s="3">
        <f t="shared" si="25"/>
        <v>305350</v>
      </c>
      <c r="O47" s="3"/>
    </row>
    <row r="48" spans="1:15">
      <c r="A48" t="s">
        <v>15</v>
      </c>
      <c r="B48" s="2">
        <v>4000000</v>
      </c>
      <c r="C48" s="6">
        <f>B48+C47</f>
        <v>3400760</v>
      </c>
      <c r="D48" s="6">
        <f t="shared" ref="D48:J48" si="26">C48+D47</f>
        <v>4297520</v>
      </c>
      <c r="E48" s="6">
        <f t="shared" si="26"/>
        <v>4897680</v>
      </c>
      <c r="F48" s="6">
        <f t="shared" si="26"/>
        <v>5128880</v>
      </c>
      <c r="G48" s="6">
        <f t="shared" si="26"/>
        <v>5381230</v>
      </c>
      <c r="H48" s="6">
        <f t="shared" si="26"/>
        <v>5934830</v>
      </c>
      <c r="I48" s="6">
        <f t="shared" si="26"/>
        <v>6153220</v>
      </c>
      <c r="J48" s="6">
        <f t="shared" si="26"/>
        <v>7465570</v>
      </c>
      <c r="K48" s="6">
        <f>J48+K47</f>
        <v>7847120</v>
      </c>
      <c r="L48" s="6">
        <f t="shared" ref="L48" si="27">K48+L47</f>
        <v>8349720</v>
      </c>
      <c r="M48" s="6">
        <f t="shared" ref="M48" si="28">L48+M47</f>
        <v>9051370</v>
      </c>
      <c r="N48" s="6">
        <f t="shared" ref="N48" si="29">M48+N47</f>
        <v>9356720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8" zoomScale="115" zoomScaleNormal="115" zoomScalePageLayoutView="115" workbookViewId="0">
      <selection activeCell="B23" sqref="B23:N48"/>
    </sheetView>
  </sheetViews>
  <sheetFormatPr baseColWidth="10" defaultRowHeight="15" x14ac:dyDescent="0"/>
  <cols>
    <col min="1" max="1" width="32" bestFit="1" customWidth="1"/>
    <col min="2" max="12" width="15.1640625" bestFit="1" customWidth="1"/>
    <col min="13" max="14" width="16.1640625" bestFit="1" customWidth="1"/>
    <col min="15" max="15" width="15.1640625" bestFit="1" customWidth="1"/>
  </cols>
  <sheetData>
    <row r="1" spans="1:14">
      <c r="B1" s="4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</row>
    <row r="2" spans="1:14">
      <c r="A2" s="1" t="s">
        <v>0</v>
      </c>
      <c r="B2" s="5" t="s">
        <v>14</v>
      </c>
      <c r="C2" s="5">
        <v>330</v>
      </c>
      <c r="D2" s="5">
        <v>376</v>
      </c>
      <c r="E2" s="5">
        <v>342</v>
      </c>
      <c r="F2" s="5">
        <v>255</v>
      </c>
      <c r="G2" s="5">
        <v>287</v>
      </c>
      <c r="H2" s="5">
        <v>354</v>
      </c>
      <c r="I2" s="5">
        <v>321</v>
      </c>
      <c r="J2" s="5">
        <v>333</v>
      </c>
      <c r="K2" s="5">
        <v>356</v>
      </c>
      <c r="L2" s="5">
        <v>368</v>
      </c>
      <c r="M2" s="5">
        <v>321</v>
      </c>
      <c r="N2" s="5">
        <v>287</v>
      </c>
    </row>
    <row r="3" spans="1:14">
      <c r="A3" s="1" t="s">
        <v>1</v>
      </c>
      <c r="B3" s="5">
        <v>240</v>
      </c>
      <c r="C3" s="5">
        <f>B3+C21-C2</f>
        <v>350</v>
      </c>
      <c r="D3" s="5">
        <f t="shared" ref="D3:N3" si="0">C3+D21-D2</f>
        <v>414</v>
      </c>
      <c r="E3" s="5">
        <f t="shared" si="0"/>
        <v>72</v>
      </c>
      <c r="F3" s="5">
        <f t="shared" si="0"/>
        <v>37</v>
      </c>
      <c r="G3" s="5">
        <f t="shared" si="0"/>
        <v>190</v>
      </c>
      <c r="H3" s="5">
        <f t="shared" si="0"/>
        <v>276</v>
      </c>
      <c r="I3" s="5">
        <f t="shared" si="0"/>
        <v>395</v>
      </c>
      <c r="J3" s="5">
        <f t="shared" si="0"/>
        <v>62</v>
      </c>
      <c r="K3" s="5">
        <f t="shared" si="0"/>
        <v>146</v>
      </c>
      <c r="L3" s="5">
        <f t="shared" si="0"/>
        <v>218</v>
      </c>
      <c r="M3" s="5">
        <f t="shared" si="0"/>
        <v>117</v>
      </c>
      <c r="N3" s="5">
        <f t="shared" si="0"/>
        <v>270</v>
      </c>
    </row>
    <row r="4" spans="1:14">
      <c r="A4" t="s">
        <v>5</v>
      </c>
      <c r="B4" s="4" t="s">
        <v>14</v>
      </c>
      <c r="C4" s="4">
        <v>440</v>
      </c>
      <c r="D4" s="4">
        <v>440</v>
      </c>
      <c r="E4" s="4">
        <v>0</v>
      </c>
      <c r="F4" s="4">
        <v>220</v>
      </c>
      <c r="G4" s="4">
        <v>440</v>
      </c>
      <c r="H4" s="4">
        <v>440</v>
      </c>
      <c r="I4" s="4">
        <v>440</v>
      </c>
      <c r="J4" s="4">
        <v>0</v>
      </c>
      <c r="K4" s="4">
        <v>440</v>
      </c>
      <c r="L4" s="4">
        <v>440</v>
      </c>
      <c r="M4" s="4">
        <v>220</v>
      </c>
      <c r="N4" s="4">
        <v>440</v>
      </c>
    </row>
    <row r="5" spans="1:14">
      <c r="A5" t="s">
        <v>6</v>
      </c>
      <c r="B5" s="4" t="s">
        <v>14</v>
      </c>
      <c r="C5" s="4"/>
      <c r="D5" s="4"/>
      <c r="E5" s="4"/>
      <c r="F5" s="4"/>
      <c r="G5" s="4"/>
      <c r="H5" s="4"/>
      <c r="I5" s="4"/>
      <c r="J5" s="4">
        <v>0</v>
      </c>
      <c r="K5" s="4"/>
      <c r="L5" s="4"/>
      <c r="M5" s="4"/>
      <c r="N5" s="4"/>
    </row>
    <row r="6" spans="1:14">
      <c r="A6" t="s">
        <v>16</v>
      </c>
      <c r="B6" s="4" t="s">
        <v>14</v>
      </c>
      <c r="C6" s="4"/>
      <c r="D6" s="4"/>
      <c r="E6" s="4"/>
      <c r="F6" s="4"/>
      <c r="G6" s="4"/>
      <c r="H6" s="4"/>
      <c r="I6" s="4"/>
      <c r="J6" s="4">
        <v>0</v>
      </c>
      <c r="K6" s="4"/>
      <c r="L6" s="4"/>
      <c r="M6" s="4"/>
      <c r="N6" s="4"/>
    </row>
    <row r="7" spans="1:14">
      <c r="A7" t="s">
        <v>24</v>
      </c>
      <c r="B7" s="4" t="s">
        <v>14</v>
      </c>
      <c r="C7" s="4"/>
      <c r="D7" s="4"/>
      <c r="E7" s="4"/>
      <c r="F7" s="4"/>
      <c r="G7" s="4"/>
      <c r="H7" s="4"/>
      <c r="I7" s="4"/>
      <c r="J7" s="4">
        <v>0</v>
      </c>
      <c r="K7" s="4"/>
      <c r="L7" s="4"/>
      <c r="M7" s="4"/>
      <c r="N7" s="4"/>
    </row>
    <row r="8" spans="1:14">
      <c r="A8" t="s">
        <v>19</v>
      </c>
      <c r="B8" s="4" t="s">
        <v>14</v>
      </c>
      <c r="C8" s="4"/>
      <c r="D8" s="4"/>
      <c r="E8" s="4"/>
      <c r="F8" s="4"/>
      <c r="G8" s="4"/>
      <c r="H8" s="4"/>
      <c r="I8" s="4"/>
      <c r="J8" s="4">
        <v>0</v>
      </c>
      <c r="K8" s="4"/>
      <c r="L8" s="4"/>
      <c r="M8" s="4"/>
      <c r="N8" s="4"/>
    </row>
    <row r="9" spans="1:14">
      <c r="A9" t="s">
        <v>25</v>
      </c>
      <c r="B9" s="4" t="s">
        <v>14</v>
      </c>
      <c r="C9" s="4"/>
      <c r="D9" s="4"/>
      <c r="E9" s="4"/>
      <c r="F9" s="4"/>
      <c r="G9" s="4"/>
      <c r="H9" s="4"/>
      <c r="I9" s="4"/>
      <c r="J9" s="4">
        <v>0</v>
      </c>
      <c r="K9" s="4"/>
      <c r="L9" s="4"/>
      <c r="M9" s="4"/>
      <c r="N9" s="4"/>
    </row>
    <row r="10" spans="1:14">
      <c r="A10" t="s">
        <v>4</v>
      </c>
      <c r="B10" s="4" t="s">
        <v>14</v>
      </c>
      <c r="C10" s="4"/>
      <c r="D10" s="4"/>
      <c r="E10" s="4"/>
      <c r="F10" s="4"/>
      <c r="G10" s="4"/>
      <c r="H10" s="4"/>
      <c r="I10" s="4"/>
      <c r="J10" s="4">
        <v>0</v>
      </c>
      <c r="K10" s="4"/>
      <c r="L10" s="4"/>
      <c r="M10" s="4"/>
      <c r="N10" s="4"/>
    </row>
    <row r="11" spans="1:14">
      <c r="A11" t="s">
        <v>7</v>
      </c>
      <c r="B11" s="4" t="s">
        <v>14</v>
      </c>
      <c r="C11" s="4"/>
      <c r="D11" s="4"/>
      <c r="E11" s="4"/>
      <c r="F11" s="4"/>
      <c r="G11" s="4"/>
      <c r="H11" s="4"/>
      <c r="I11" s="4"/>
      <c r="J11" s="4">
        <v>0</v>
      </c>
      <c r="K11" s="4"/>
      <c r="L11" s="4"/>
      <c r="M11" s="4"/>
      <c r="N11" s="4"/>
    </row>
    <row r="12" spans="1:14">
      <c r="A12" t="s">
        <v>17</v>
      </c>
      <c r="B12" s="4" t="s">
        <v>14</v>
      </c>
      <c r="C12" s="4"/>
      <c r="D12" s="4"/>
      <c r="E12" s="4"/>
      <c r="F12" s="4"/>
      <c r="G12" s="4"/>
      <c r="H12" s="4"/>
      <c r="I12" s="4"/>
      <c r="J12" s="4">
        <v>0</v>
      </c>
      <c r="K12" s="4"/>
      <c r="L12" s="4"/>
      <c r="M12" s="4"/>
      <c r="N12" s="4"/>
    </row>
    <row r="13" spans="1:14">
      <c r="A13" t="s">
        <v>26</v>
      </c>
      <c r="B13" s="4" t="s">
        <v>14</v>
      </c>
      <c r="C13" s="4"/>
      <c r="D13" s="4"/>
      <c r="E13" s="4"/>
      <c r="F13" s="4"/>
      <c r="G13" s="4"/>
      <c r="H13" s="4"/>
      <c r="I13" s="4"/>
      <c r="J13" s="4">
        <v>0</v>
      </c>
      <c r="K13" s="4"/>
      <c r="L13" s="4"/>
      <c r="M13" s="4"/>
      <c r="N13" s="4"/>
    </row>
    <row r="14" spans="1:14">
      <c r="A14" t="s">
        <v>20</v>
      </c>
      <c r="B14" s="4" t="s">
        <v>14</v>
      </c>
      <c r="C14" s="4"/>
      <c r="D14" s="4"/>
      <c r="E14" s="4"/>
      <c r="F14" s="4"/>
      <c r="G14" s="4"/>
      <c r="H14" s="4"/>
      <c r="I14" s="4"/>
      <c r="J14" s="4">
        <v>0</v>
      </c>
      <c r="K14" s="4"/>
      <c r="L14" s="4"/>
      <c r="M14" s="4"/>
      <c r="N14" s="4"/>
    </row>
    <row r="15" spans="1:14">
      <c r="A15" t="s">
        <v>27</v>
      </c>
      <c r="B15" s="4" t="s">
        <v>14</v>
      </c>
      <c r="C15" s="4"/>
      <c r="D15" s="4"/>
      <c r="E15" s="4"/>
      <c r="F15" s="4"/>
      <c r="G15" s="4"/>
      <c r="H15" s="4"/>
      <c r="I15" s="4"/>
      <c r="J15" s="4">
        <v>0</v>
      </c>
      <c r="K15" s="4"/>
      <c r="L15" s="4"/>
      <c r="M15" s="4"/>
      <c r="N15" s="4"/>
    </row>
    <row r="16" spans="1:14">
      <c r="A16" t="s">
        <v>3</v>
      </c>
      <c r="B16" s="4" t="s">
        <v>14</v>
      </c>
      <c r="C16" s="4"/>
      <c r="D16" s="4"/>
      <c r="E16" s="4"/>
      <c r="F16" s="4"/>
      <c r="G16" s="4"/>
      <c r="H16" s="4"/>
      <c r="I16" s="4"/>
      <c r="J16" s="4">
        <v>0</v>
      </c>
      <c r="K16" s="4"/>
      <c r="L16" s="4"/>
      <c r="M16" s="4"/>
      <c r="N16" s="4"/>
    </row>
    <row r="17" spans="1:15">
      <c r="A17" t="s">
        <v>18</v>
      </c>
      <c r="B17" s="4" t="s">
        <v>14</v>
      </c>
      <c r="C17" s="4"/>
      <c r="D17" s="4"/>
      <c r="E17" s="4"/>
      <c r="F17" s="4"/>
      <c r="G17" s="4"/>
      <c r="H17" s="4"/>
      <c r="I17" s="4"/>
      <c r="J17" s="4">
        <v>0</v>
      </c>
      <c r="K17" s="4"/>
      <c r="L17" s="4"/>
      <c r="M17" s="4"/>
      <c r="N17" s="4"/>
    </row>
    <row r="18" spans="1:15">
      <c r="A18" t="s">
        <v>21</v>
      </c>
      <c r="B18" s="4" t="s">
        <v>14</v>
      </c>
      <c r="C18" s="4"/>
      <c r="D18" s="4"/>
      <c r="E18" s="4"/>
      <c r="F18" s="4"/>
      <c r="G18" s="4"/>
      <c r="H18" s="4"/>
      <c r="I18" s="4"/>
      <c r="J18" s="4">
        <v>0</v>
      </c>
      <c r="K18" s="4"/>
      <c r="L18" s="4"/>
      <c r="M18" s="4"/>
      <c r="N18" s="4"/>
    </row>
    <row r="19" spans="1:15">
      <c r="A19" s="1" t="s">
        <v>9</v>
      </c>
      <c r="B19" s="5" t="s">
        <v>14</v>
      </c>
      <c r="C19" s="5">
        <f>SUM(C4:C18)</f>
        <v>440</v>
      </c>
      <c r="D19" s="5">
        <f t="shared" ref="D19:N19" si="1">SUM(D4:D18)</f>
        <v>440</v>
      </c>
      <c r="E19" s="5">
        <f t="shared" si="1"/>
        <v>0</v>
      </c>
      <c r="F19" s="5">
        <f t="shared" si="1"/>
        <v>220</v>
      </c>
      <c r="G19" s="5">
        <f t="shared" si="1"/>
        <v>440</v>
      </c>
      <c r="H19" s="5">
        <f t="shared" si="1"/>
        <v>440</v>
      </c>
      <c r="I19" s="5">
        <f t="shared" si="1"/>
        <v>440</v>
      </c>
      <c r="J19" s="5">
        <f t="shared" si="1"/>
        <v>0</v>
      </c>
      <c r="K19" s="5">
        <f t="shared" si="1"/>
        <v>440</v>
      </c>
      <c r="L19" s="5">
        <f t="shared" si="1"/>
        <v>440</v>
      </c>
      <c r="M19" s="5">
        <f t="shared" si="1"/>
        <v>220</v>
      </c>
      <c r="N19" s="5">
        <f t="shared" si="1"/>
        <v>440</v>
      </c>
    </row>
    <row r="20" spans="1:15">
      <c r="A20" t="s">
        <v>2</v>
      </c>
      <c r="B20" s="4" t="s">
        <v>14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5">
      <c r="A21" s="1" t="s">
        <v>8</v>
      </c>
      <c r="B21" s="5" t="s">
        <v>14</v>
      </c>
      <c r="C21" s="5">
        <f>C19+C20</f>
        <v>440</v>
      </c>
      <c r="D21" s="5">
        <f t="shared" ref="D21:N21" si="2">D19+D20</f>
        <v>440</v>
      </c>
      <c r="E21" s="5">
        <f t="shared" si="2"/>
        <v>0</v>
      </c>
      <c r="F21" s="5">
        <f t="shared" si="2"/>
        <v>220</v>
      </c>
      <c r="G21" s="5">
        <f t="shared" si="2"/>
        <v>440</v>
      </c>
      <c r="H21" s="5">
        <f t="shared" si="2"/>
        <v>440</v>
      </c>
      <c r="I21" s="5">
        <f t="shared" si="2"/>
        <v>440</v>
      </c>
      <c r="J21" s="5">
        <f t="shared" si="2"/>
        <v>0</v>
      </c>
      <c r="K21" s="5">
        <f t="shared" si="2"/>
        <v>440</v>
      </c>
      <c r="L21" s="5">
        <f t="shared" si="2"/>
        <v>440</v>
      </c>
      <c r="M21" s="5">
        <f t="shared" si="2"/>
        <v>220</v>
      </c>
      <c r="N21" s="5">
        <f t="shared" si="2"/>
        <v>440</v>
      </c>
    </row>
    <row r="23" spans="1:15">
      <c r="A23" t="s">
        <v>1</v>
      </c>
      <c r="C23" s="3">
        <f>50*C3</f>
        <v>17500</v>
      </c>
      <c r="D23" s="3">
        <f t="shared" ref="D23:N23" si="3">50*D3</f>
        <v>20700</v>
      </c>
      <c r="E23" s="3">
        <f t="shared" si="3"/>
        <v>3600</v>
      </c>
      <c r="F23" s="3">
        <f t="shared" si="3"/>
        <v>1850</v>
      </c>
      <c r="G23" s="3">
        <f t="shared" si="3"/>
        <v>9500</v>
      </c>
      <c r="H23" s="3">
        <f t="shared" si="3"/>
        <v>13800</v>
      </c>
      <c r="I23" s="3">
        <f t="shared" si="3"/>
        <v>19750</v>
      </c>
      <c r="J23" s="3">
        <f t="shared" si="3"/>
        <v>3100</v>
      </c>
      <c r="K23" s="3">
        <f t="shared" si="3"/>
        <v>7300</v>
      </c>
      <c r="L23" s="3">
        <f t="shared" si="3"/>
        <v>10900</v>
      </c>
      <c r="M23" s="3">
        <f t="shared" si="3"/>
        <v>5850</v>
      </c>
      <c r="N23" s="3">
        <f t="shared" si="3"/>
        <v>13500</v>
      </c>
      <c r="O23" s="3"/>
    </row>
    <row r="24" spans="1:15">
      <c r="A24" t="s">
        <v>5</v>
      </c>
      <c r="C24" s="3">
        <f>IF(C4&gt;0,350000,0)</f>
        <v>350000</v>
      </c>
      <c r="D24" s="3">
        <f t="shared" ref="D24:N24" si="4">IF(D4&gt;0,350000,0)</f>
        <v>350000</v>
      </c>
      <c r="E24" s="3">
        <f t="shared" si="4"/>
        <v>0</v>
      </c>
      <c r="F24" s="3">
        <f t="shared" si="4"/>
        <v>350000</v>
      </c>
      <c r="G24" s="3">
        <f t="shared" si="4"/>
        <v>350000</v>
      </c>
      <c r="H24" s="3">
        <f t="shared" si="4"/>
        <v>350000</v>
      </c>
      <c r="I24" s="3">
        <f t="shared" si="4"/>
        <v>350000</v>
      </c>
      <c r="J24" s="3">
        <f t="shared" si="4"/>
        <v>0</v>
      </c>
      <c r="K24" s="3">
        <f t="shared" si="4"/>
        <v>350000</v>
      </c>
      <c r="L24" s="3">
        <f t="shared" si="4"/>
        <v>350000</v>
      </c>
      <c r="M24" s="3">
        <f t="shared" si="4"/>
        <v>350000</v>
      </c>
      <c r="N24" s="3">
        <f t="shared" si="4"/>
        <v>350000</v>
      </c>
      <c r="O24" s="3"/>
    </row>
    <row r="25" spans="1:15">
      <c r="A25" t="s">
        <v>6</v>
      </c>
      <c r="C25" s="3">
        <f>IF(C5&gt;0,120000,0)</f>
        <v>0</v>
      </c>
      <c r="D25" s="3">
        <f t="shared" ref="D25:N25" si="5">IF(D5&gt;0,120000,0)</f>
        <v>0</v>
      </c>
      <c r="E25" s="3">
        <f t="shared" si="5"/>
        <v>0</v>
      </c>
      <c r="F25" s="3">
        <f t="shared" si="5"/>
        <v>0</v>
      </c>
      <c r="G25" s="3">
        <f t="shared" si="5"/>
        <v>0</v>
      </c>
      <c r="H25" s="3">
        <f t="shared" si="5"/>
        <v>0</v>
      </c>
      <c r="I25" s="3">
        <f t="shared" si="5"/>
        <v>0</v>
      </c>
      <c r="J25" s="3">
        <f t="shared" si="5"/>
        <v>0</v>
      </c>
      <c r="K25" s="3">
        <f t="shared" si="5"/>
        <v>0</v>
      </c>
      <c r="L25" s="3">
        <f t="shared" si="5"/>
        <v>0</v>
      </c>
      <c r="M25" s="3">
        <f t="shared" si="5"/>
        <v>0</v>
      </c>
      <c r="N25" s="3">
        <f t="shared" si="5"/>
        <v>0</v>
      </c>
      <c r="O25" s="3"/>
    </row>
    <row r="26" spans="1:15">
      <c r="A26" t="s">
        <v>16</v>
      </c>
      <c r="C26" s="3">
        <f>IF(C6&gt;0,80000,0)</f>
        <v>0</v>
      </c>
      <c r="D26" s="3">
        <f t="shared" ref="D26:N26" si="6">IF(D6&gt;0,80000,0)</f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3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3">
        <f t="shared" si="6"/>
        <v>0</v>
      </c>
      <c r="M26" s="3">
        <f t="shared" si="6"/>
        <v>0</v>
      </c>
      <c r="N26" s="3">
        <f t="shared" si="6"/>
        <v>0</v>
      </c>
      <c r="O26" s="3"/>
    </row>
    <row r="27" spans="1:15">
      <c r="A27" t="s">
        <v>24</v>
      </c>
      <c r="C27" s="3">
        <f>IF(C7&gt;0,40000,0)</f>
        <v>0</v>
      </c>
      <c r="D27" s="3">
        <f t="shared" ref="D27:N27" si="7">IF(D7&gt;0,40000,0)</f>
        <v>0</v>
      </c>
      <c r="E27" s="3">
        <f t="shared" si="7"/>
        <v>0</v>
      </c>
      <c r="F27" s="3">
        <f t="shared" si="7"/>
        <v>0</v>
      </c>
      <c r="G27" s="3">
        <f t="shared" si="7"/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0</v>
      </c>
      <c r="N27" s="3">
        <f t="shared" si="7"/>
        <v>0</v>
      </c>
      <c r="O27" s="3"/>
    </row>
    <row r="28" spans="1:15">
      <c r="A28" t="s">
        <v>19</v>
      </c>
      <c r="C28" s="3">
        <f>IF(C8&gt;0,140000,0)</f>
        <v>0</v>
      </c>
      <c r="D28" s="3">
        <f t="shared" ref="D28:N28" si="8">IF(D8&gt;0,140000,0)</f>
        <v>0</v>
      </c>
      <c r="E28" s="3">
        <f t="shared" si="8"/>
        <v>0</v>
      </c>
      <c r="F28" s="3">
        <f t="shared" si="8"/>
        <v>0</v>
      </c>
      <c r="G28" s="3">
        <f t="shared" si="8"/>
        <v>0</v>
      </c>
      <c r="H28" s="3">
        <f t="shared" si="8"/>
        <v>0</v>
      </c>
      <c r="I28" s="3">
        <f t="shared" si="8"/>
        <v>0</v>
      </c>
      <c r="J28" s="3">
        <f t="shared" si="8"/>
        <v>0</v>
      </c>
      <c r="K28" s="3">
        <f t="shared" si="8"/>
        <v>0</v>
      </c>
      <c r="L28" s="3">
        <f t="shared" si="8"/>
        <v>0</v>
      </c>
      <c r="M28" s="3">
        <f t="shared" si="8"/>
        <v>0</v>
      </c>
      <c r="N28" s="3">
        <f t="shared" si="8"/>
        <v>0</v>
      </c>
      <c r="O28" s="3"/>
    </row>
    <row r="29" spans="1:15">
      <c r="A29" t="s">
        <v>25</v>
      </c>
      <c r="C29" s="3">
        <f>IF(C9&gt;0,70000,0)</f>
        <v>0</v>
      </c>
      <c r="D29" s="3">
        <f t="shared" ref="D29:N29" si="9">IF(D9&gt;0,70000,0)</f>
        <v>0</v>
      </c>
      <c r="E29" s="3">
        <f t="shared" si="9"/>
        <v>0</v>
      </c>
      <c r="F29" s="3">
        <f t="shared" si="9"/>
        <v>0</v>
      </c>
      <c r="G29" s="3">
        <f t="shared" si="9"/>
        <v>0</v>
      </c>
      <c r="H29" s="3">
        <f t="shared" si="9"/>
        <v>0</v>
      </c>
      <c r="I29" s="3">
        <f t="shared" si="9"/>
        <v>0</v>
      </c>
      <c r="J29" s="3">
        <f t="shared" si="9"/>
        <v>0</v>
      </c>
      <c r="K29" s="3">
        <f t="shared" si="9"/>
        <v>0</v>
      </c>
      <c r="L29" s="3">
        <f t="shared" si="9"/>
        <v>0</v>
      </c>
      <c r="M29" s="3">
        <f t="shared" si="9"/>
        <v>0</v>
      </c>
      <c r="N29" s="3">
        <f t="shared" si="9"/>
        <v>0</v>
      </c>
      <c r="O29" s="3"/>
    </row>
    <row r="30" spans="1:15">
      <c r="A30" t="s">
        <v>4</v>
      </c>
      <c r="C30" s="3">
        <f>IF(C10&gt;0,400000,0)</f>
        <v>0</v>
      </c>
      <c r="D30" s="3">
        <f t="shared" ref="D30:N30" si="10">IF(D10&gt;0,400000,0)</f>
        <v>0</v>
      </c>
      <c r="E30" s="3">
        <f t="shared" si="10"/>
        <v>0</v>
      </c>
      <c r="F30" s="3">
        <f t="shared" si="10"/>
        <v>0</v>
      </c>
      <c r="G30" s="3">
        <f t="shared" si="10"/>
        <v>0</v>
      </c>
      <c r="H30" s="3">
        <f t="shared" si="10"/>
        <v>0</v>
      </c>
      <c r="I30" s="3">
        <f t="shared" si="10"/>
        <v>0</v>
      </c>
      <c r="J30" s="3">
        <f t="shared" si="10"/>
        <v>0</v>
      </c>
      <c r="K30" s="3">
        <f t="shared" si="10"/>
        <v>0</v>
      </c>
      <c r="L30" s="3">
        <f t="shared" si="10"/>
        <v>0</v>
      </c>
      <c r="M30" s="3">
        <f t="shared" si="10"/>
        <v>0</v>
      </c>
      <c r="N30" s="3">
        <f t="shared" si="10"/>
        <v>0</v>
      </c>
      <c r="O30" s="3"/>
    </row>
    <row r="31" spans="1:15">
      <c r="A31" t="s">
        <v>7</v>
      </c>
      <c r="C31" s="3">
        <f>IF(C11&gt;0,120000,0)</f>
        <v>0</v>
      </c>
      <c r="D31" s="3">
        <f t="shared" ref="D31:N31" si="11">IF(D11&gt;0,120000,0)</f>
        <v>0</v>
      </c>
      <c r="E31" s="3">
        <f t="shared" si="11"/>
        <v>0</v>
      </c>
      <c r="F31" s="3">
        <f t="shared" si="11"/>
        <v>0</v>
      </c>
      <c r="G31" s="3">
        <f t="shared" si="11"/>
        <v>0</v>
      </c>
      <c r="H31" s="3">
        <f t="shared" si="11"/>
        <v>0</v>
      </c>
      <c r="I31" s="3">
        <f t="shared" si="11"/>
        <v>0</v>
      </c>
      <c r="J31" s="3">
        <f t="shared" si="11"/>
        <v>0</v>
      </c>
      <c r="K31" s="3">
        <f t="shared" si="11"/>
        <v>0</v>
      </c>
      <c r="L31" s="3">
        <f t="shared" si="11"/>
        <v>0</v>
      </c>
      <c r="M31" s="3">
        <f t="shared" si="11"/>
        <v>0</v>
      </c>
      <c r="N31" s="3">
        <f t="shared" si="11"/>
        <v>0</v>
      </c>
      <c r="O31" s="3"/>
    </row>
    <row r="32" spans="1:15">
      <c r="A32" t="s">
        <v>17</v>
      </c>
      <c r="C32" s="3">
        <f>IF(C12&gt;0,80000,0)</f>
        <v>0</v>
      </c>
      <c r="D32" s="3">
        <f t="shared" ref="D32:N32" si="12">IF(D12&gt;0,80000,0)</f>
        <v>0</v>
      </c>
      <c r="E32" s="3">
        <f t="shared" si="12"/>
        <v>0</v>
      </c>
      <c r="F32" s="3">
        <f t="shared" si="12"/>
        <v>0</v>
      </c>
      <c r="G32" s="3">
        <f t="shared" si="12"/>
        <v>0</v>
      </c>
      <c r="H32" s="3">
        <f t="shared" si="12"/>
        <v>0</v>
      </c>
      <c r="I32" s="3">
        <f t="shared" si="12"/>
        <v>0</v>
      </c>
      <c r="J32" s="3">
        <f t="shared" si="12"/>
        <v>0</v>
      </c>
      <c r="K32" s="3">
        <f t="shared" si="12"/>
        <v>0</v>
      </c>
      <c r="L32" s="3">
        <f t="shared" si="12"/>
        <v>0</v>
      </c>
      <c r="M32" s="3">
        <f t="shared" si="12"/>
        <v>0</v>
      </c>
      <c r="N32" s="3">
        <f t="shared" si="12"/>
        <v>0</v>
      </c>
      <c r="O32" s="3"/>
    </row>
    <row r="33" spans="1:15">
      <c r="A33" t="s">
        <v>26</v>
      </c>
      <c r="C33" s="3">
        <f>IF(C13&gt;0,40000,0)</f>
        <v>0</v>
      </c>
      <c r="D33" s="3">
        <f t="shared" ref="D33:N33" si="13">IF(D13&gt;0,40000,0)</f>
        <v>0</v>
      </c>
      <c r="E33" s="3">
        <f t="shared" si="13"/>
        <v>0</v>
      </c>
      <c r="F33" s="3">
        <f t="shared" si="13"/>
        <v>0</v>
      </c>
      <c r="G33" s="3">
        <f t="shared" si="13"/>
        <v>0</v>
      </c>
      <c r="H33" s="3">
        <f t="shared" si="13"/>
        <v>0</v>
      </c>
      <c r="I33" s="3">
        <f t="shared" si="13"/>
        <v>0</v>
      </c>
      <c r="J33" s="3">
        <f t="shared" si="13"/>
        <v>0</v>
      </c>
      <c r="K33" s="3">
        <f t="shared" si="13"/>
        <v>0</v>
      </c>
      <c r="L33" s="3">
        <f t="shared" si="13"/>
        <v>0</v>
      </c>
      <c r="M33" s="3">
        <f t="shared" si="13"/>
        <v>0</v>
      </c>
      <c r="N33" s="3">
        <f t="shared" si="13"/>
        <v>0</v>
      </c>
      <c r="O33" s="3"/>
    </row>
    <row r="34" spans="1:15">
      <c r="A34" t="s">
        <v>20</v>
      </c>
      <c r="C34" s="3">
        <f>IF(C14&gt;0,140000,0)</f>
        <v>0</v>
      </c>
      <c r="D34" s="3">
        <f t="shared" ref="D34:N34" si="14">IF(D14&gt;0,140000,0)</f>
        <v>0</v>
      </c>
      <c r="E34" s="3">
        <f t="shared" si="14"/>
        <v>0</v>
      </c>
      <c r="F34" s="3">
        <f t="shared" si="14"/>
        <v>0</v>
      </c>
      <c r="G34" s="3">
        <f t="shared" si="14"/>
        <v>0</v>
      </c>
      <c r="H34" s="3">
        <f t="shared" si="14"/>
        <v>0</v>
      </c>
      <c r="I34" s="3">
        <f t="shared" si="14"/>
        <v>0</v>
      </c>
      <c r="J34" s="3">
        <f t="shared" si="14"/>
        <v>0</v>
      </c>
      <c r="K34" s="3">
        <f t="shared" si="14"/>
        <v>0</v>
      </c>
      <c r="L34" s="3">
        <f t="shared" si="14"/>
        <v>0</v>
      </c>
      <c r="M34" s="3">
        <f t="shared" si="14"/>
        <v>0</v>
      </c>
      <c r="N34" s="3">
        <f t="shared" si="14"/>
        <v>0</v>
      </c>
      <c r="O34" s="3"/>
    </row>
    <row r="35" spans="1:15">
      <c r="A35" t="s">
        <v>27</v>
      </c>
      <c r="C35" s="3">
        <f>IF(C15&gt;0,70000,0)</f>
        <v>0</v>
      </c>
      <c r="D35" s="3">
        <f t="shared" ref="D35:N35" si="15">IF(D15&gt;0,70000,0)</f>
        <v>0</v>
      </c>
      <c r="E35" s="3">
        <f t="shared" si="15"/>
        <v>0</v>
      </c>
      <c r="F35" s="3">
        <f t="shared" si="15"/>
        <v>0</v>
      </c>
      <c r="G35" s="3">
        <f t="shared" si="15"/>
        <v>0</v>
      </c>
      <c r="H35" s="3">
        <f t="shared" si="15"/>
        <v>0</v>
      </c>
      <c r="I35" s="3">
        <f t="shared" si="15"/>
        <v>0</v>
      </c>
      <c r="J35" s="3">
        <f t="shared" si="15"/>
        <v>0</v>
      </c>
      <c r="K35" s="3">
        <f t="shared" si="15"/>
        <v>0</v>
      </c>
      <c r="L35" s="3">
        <f t="shared" si="15"/>
        <v>0</v>
      </c>
      <c r="M35" s="3">
        <f t="shared" si="15"/>
        <v>0</v>
      </c>
      <c r="N35" s="3">
        <f t="shared" si="15"/>
        <v>0</v>
      </c>
      <c r="O35" s="3"/>
    </row>
    <row r="36" spans="1:15">
      <c r="A36" t="s">
        <v>3</v>
      </c>
      <c r="C36" s="3">
        <f>IF(C16&gt;0,400000,0)</f>
        <v>0</v>
      </c>
      <c r="D36" s="3">
        <f t="shared" ref="D36:N36" si="16">IF(D16&gt;0,400000,0)</f>
        <v>0</v>
      </c>
      <c r="E36" s="3">
        <f t="shared" si="16"/>
        <v>0</v>
      </c>
      <c r="F36" s="3">
        <f t="shared" si="16"/>
        <v>0</v>
      </c>
      <c r="G36" s="3">
        <f t="shared" si="16"/>
        <v>0</v>
      </c>
      <c r="H36" s="3">
        <f t="shared" si="16"/>
        <v>0</v>
      </c>
      <c r="I36" s="3">
        <f t="shared" si="16"/>
        <v>0</v>
      </c>
      <c r="J36" s="3">
        <f t="shared" si="16"/>
        <v>0</v>
      </c>
      <c r="K36" s="3">
        <f t="shared" si="16"/>
        <v>0</v>
      </c>
      <c r="L36" s="3">
        <f t="shared" si="16"/>
        <v>0</v>
      </c>
      <c r="M36" s="3">
        <f t="shared" si="16"/>
        <v>0</v>
      </c>
      <c r="N36" s="3">
        <f t="shared" si="16"/>
        <v>0</v>
      </c>
      <c r="O36" s="3"/>
    </row>
    <row r="37" spans="1:15">
      <c r="A37" t="s">
        <v>18</v>
      </c>
      <c r="C37" s="3">
        <f>IF(C17&gt;0,80000,0)</f>
        <v>0</v>
      </c>
      <c r="D37" s="3">
        <f t="shared" ref="D37:N37" si="17">IF(D17&gt;0,80000,0)</f>
        <v>0</v>
      </c>
      <c r="E37" s="3">
        <f t="shared" si="17"/>
        <v>0</v>
      </c>
      <c r="F37" s="3">
        <f t="shared" si="17"/>
        <v>0</v>
      </c>
      <c r="G37" s="3">
        <f t="shared" si="17"/>
        <v>0</v>
      </c>
      <c r="H37" s="3">
        <f t="shared" si="17"/>
        <v>0</v>
      </c>
      <c r="I37" s="3">
        <f t="shared" si="17"/>
        <v>0</v>
      </c>
      <c r="J37" s="3">
        <f t="shared" si="17"/>
        <v>0</v>
      </c>
      <c r="K37" s="3">
        <f t="shared" si="17"/>
        <v>0</v>
      </c>
      <c r="L37" s="3">
        <f t="shared" si="17"/>
        <v>0</v>
      </c>
      <c r="M37" s="3">
        <f t="shared" si="17"/>
        <v>0</v>
      </c>
      <c r="N37" s="3">
        <f t="shared" si="17"/>
        <v>0</v>
      </c>
      <c r="O37" s="3"/>
    </row>
    <row r="38" spans="1:15">
      <c r="A38" t="s">
        <v>21</v>
      </c>
      <c r="C38" s="3">
        <f>IF(C18&gt;0,140000,0)</f>
        <v>0</v>
      </c>
      <c r="D38" s="3">
        <f t="shared" ref="D38:N38" si="18">IF(D18&gt;0,140000,0)</f>
        <v>0</v>
      </c>
      <c r="E38" s="3">
        <f t="shared" si="18"/>
        <v>0</v>
      </c>
      <c r="F38" s="3">
        <f t="shared" si="18"/>
        <v>0</v>
      </c>
      <c r="G38" s="3">
        <f t="shared" si="18"/>
        <v>0</v>
      </c>
      <c r="H38" s="3">
        <f t="shared" si="18"/>
        <v>0</v>
      </c>
      <c r="I38" s="3">
        <f t="shared" si="18"/>
        <v>0</v>
      </c>
      <c r="J38" s="3">
        <f t="shared" si="18"/>
        <v>0</v>
      </c>
      <c r="K38" s="3">
        <f t="shared" si="18"/>
        <v>0</v>
      </c>
      <c r="L38" s="3">
        <f t="shared" si="18"/>
        <v>0</v>
      </c>
      <c r="M38" s="3">
        <f t="shared" si="18"/>
        <v>0</v>
      </c>
      <c r="N38" s="3">
        <f t="shared" si="18"/>
        <v>0</v>
      </c>
      <c r="O38" s="3"/>
    </row>
    <row r="39" spans="1:15">
      <c r="A39" t="s">
        <v>2</v>
      </c>
      <c r="C39" s="3">
        <f>C20*2200</f>
        <v>0</v>
      </c>
      <c r="D39" s="3">
        <f t="shared" ref="D39:N39" si="19">D20*2200</f>
        <v>0</v>
      </c>
      <c r="E39" s="3">
        <f t="shared" si="19"/>
        <v>0</v>
      </c>
      <c r="F39" s="3">
        <f t="shared" si="19"/>
        <v>0</v>
      </c>
      <c r="G39" s="3">
        <f t="shared" si="19"/>
        <v>0</v>
      </c>
      <c r="H39" s="3">
        <f t="shared" si="19"/>
        <v>0</v>
      </c>
      <c r="I39" s="3">
        <f t="shared" si="19"/>
        <v>0</v>
      </c>
      <c r="J39" s="3">
        <f t="shared" si="19"/>
        <v>0</v>
      </c>
      <c r="K39" s="3">
        <f>K20*2200</f>
        <v>0</v>
      </c>
      <c r="L39" s="3">
        <f t="shared" si="19"/>
        <v>0</v>
      </c>
      <c r="M39" s="3">
        <f t="shared" si="19"/>
        <v>0</v>
      </c>
      <c r="N39" s="3">
        <f t="shared" si="19"/>
        <v>0</v>
      </c>
      <c r="O39" s="3"/>
    </row>
    <row r="40" spans="1:15">
      <c r="A40" t="s">
        <v>10</v>
      </c>
      <c r="C40" s="3">
        <f>480*C19</f>
        <v>211200</v>
      </c>
      <c r="D40" s="3">
        <f t="shared" ref="D40:N40" si="20">480*D19</f>
        <v>211200</v>
      </c>
      <c r="E40" s="3">
        <f t="shared" si="20"/>
        <v>0</v>
      </c>
      <c r="F40" s="3">
        <f t="shared" si="20"/>
        <v>105600</v>
      </c>
      <c r="G40" s="3">
        <f t="shared" si="20"/>
        <v>211200</v>
      </c>
      <c r="H40" s="3">
        <f t="shared" si="20"/>
        <v>211200</v>
      </c>
      <c r="I40" s="3">
        <f t="shared" si="20"/>
        <v>211200</v>
      </c>
      <c r="J40" s="3">
        <f t="shared" si="20"/>
        <v>0</v>
      </c>
      <c r="K40" s="3">
        <f t="shared" si="20"/>
        <v>211200</v>
      </c>
      <c r="L40" s="3">
        <f t="shared" si="20"/>
        <v>211200</v>
      </c>
      <c r="M40" s="3">
        <f t="shared" si="20"/>
        <v>105600</v>
      </c>
      <c r="N40" s="3">
        <f t="shared" si="20"/>
        <v>211200</v>
      </c>
      <c r="O40" s="3"/>
    </row>
    <row r="41" spans="1:15">
      <c r="A41" t="s">
        <v>12</v>
      </c>
      <c r="C41" s="3">
        <f>SUM(C23:C40)</f>
        <v>578700</v>
      </c>
      <c r="D41" s="3">
        <f t="shared" ref="D41:N41" si="21">SUM(D23:D40)</f>
        <v>581900</v>
      </c>
      <c r="E41" s="3">
        <f t="shared" si="21"/>
        <v>3600</v>
      </c>
      <c r="F41" s="3">
        <f t="shared" si="21"/>
        <v>457450</v>
      </c>
      <c r="G41" s="3">
        <f t="shared" si="21"/>
        <v>570700</v>
      </c>
      <c r="H41" s="3">
        <f t="shared" si="21"/>
        <v>575000</v>
      </c>
      <c r="I41" s="3">
        <f t="shared" si="21"/>
        <v>580950</v>
      </c>
      <c r="J41" s="3">
        <f t="shared" si="21"/>
        <v>3100</v>
      </c>
      <c r="K41" s="3">
        <f t="shared" si="21"/>
        <v>568500</v>
      </c>
      <c r="L41" s="3">
        <f t="shared" si="21"/>
        <v>572100</v>
      </c>
      <c r="M41" s="3">
        <f t="shared" si="21"/>
        <v>461450</v>
      </c>
      <c r="N41" s="3">
        <f t="shared" si="21"/>
        <v>574700</v>
      </c>
      <c r="O41" s="3"/>
    </row>
    <row r="42" spans="1:15">
      <c r="A42" t="s">
        <v>22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>
      <c r="A43" t="s">
        <v>23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>
      <c r="A44" t="s">
        <v>28</v>
      </c>
      <c r="C44" s="3">
        <f>C42+C43</f>
        <v>0</v>
      </c>
      <c r="D44" s="3">
        <f t="shared" ref="D44:N44" si="22">D42+D43</f>
        <v>0</v>
      </c>
      <c r="E44" s="3">
        <f t="shared" si="22"/>
        <v>0</v>
      </c>
      <c r="F44" s="3">
        <f t="shared" si="22"/>
        <v>0</v>
      </c>
      <c r="G44" s="3">
        <f t="shared" si="22"/>
        <v>0</v>
      </c>
      <c r="H44" s="3">
        <f t="shared" si="22"/>
        <v>0</v>
      </c>
      <c r="I44" s="3">
        <f t="shared" si="22"/>
        <v>0</v>
      </c>
      <c r="J44" s="3">
        <f t="shared" si="22"/>
        <v>0</v>
      </c>
      <c r="K44" s="3">
        <f t="shared" si="22"/>
        <v>0</v>
      </c>
      <c r="L44" s="3">
        <f t="shared" si="22"/>
        <v>0</v>
      </c>
      <c r="M44" s="3">
        <f t="shared" si="22"/>
        <v>0</v>
      </c>
      <c r="N44" s="3">
        <f t="shared" si="22"/>
        <v>0</v>
      </c>
      <c r="O44" s="3"/>
    </row>
    <row r="45" spans="1:15">
      <c r="A45" t="s">
        <v>11</v>
      </c>
      <c r="C45" s="3">
        <f>C2*2500</f>
        <v>825000</v>
      </c>
      <c r="D45" s="3">
        <f t="shared" ref="D45:N45" si="23">D2*2500</f>
        <v>940000</v>
      </c>
      <c r="E45" s="3">
        <f t="shared" si="23"/>
        <v>855000</v>
      </c>
      <c r="F45" s="3">
        <f t="shared" si="23"/>
        <v>637500</v>
      </c>
      <c r="G45" s="3">
        <f t="shared" si="23"/>
        <v>717500</v>
      </c>
      <c r="H45" s="3">
        <f t="shared" si="23"/>
        <v>885000</v>
      </c>
      <c r="I45" s="3">
        <f t="shared" si="23"/>
        <v>802500</v>
      </c>
      <c r="J45" s="3">
        <f t="shared" si="23"/>
        <v>832500</v>
      </c>
      <c r="K45" s="3">
        <f t="shared" si="23"/>
        <v>890000</v>
      </c>
      <c r="L45" s="3">
        <f t="shared" si="23"/>
        <v>920000</v>
      </c>
      <c r="M45" s="3">
        <f t="shared" si="23"/>
        <v>802500</v>
      </c>
      <c r="N45" s="3">
        <f t="shared" si="23"/>
        <v>717500</v>
      </c>
      <c r="O45" s="3"/>
    </row>
    <row r="46" spans="1:15">
      <c r="A46" t="s">
        <v>13</v>
      </c>
      <c r="C46" s="3">
        <f>C45-C41</f>
        <v>246300</v>
      </c>
      <c r="D46" s="3">
        <f t="shared" ref="D46:N46" si="24">D45-D41</f>
        <v>358100</v>
      </c>
      <c r="E46" s="3">
        <f t="shared" si="24"/>
        <v>851400</v>
      </c>
      <c r="F46" s="3">
        <f t="shared" si="24"/>
        <v>180050</v>
      </c>
      <c r="G46" s="3">
        <f t="shared" si="24"/>
        <v>146800</v>
      </c>
      <c r="H46" s="3">
        <f t="shared" si="24"/>
        <v>310000</v>
      </c>
      <c r="I46" s="3">
        <f t="shared" si="24"/>
        <v>221550</v>
      </c>
      <c r="J46" s="3">
        <f t="shared" si="24"/>
        <v>829400</v>
      </c>
      <c r="K46" s="3">
        <f t="shared" si="24"/>
        <v>321500</v>
      </c>
      <c r="L46" s="3">
        <f t="shared" si="24"/>
        <v>347900</v>
      </c>
      <c r="M46" s="3">
        <f t="shared" si="24"/>
        <v>341050</v>
      </c>
      <c r="N46" s="3">
        <f t="shared" si="24"/>
        <v>142800</v>
      </c>
      <c r="O46" s="3"/>
    </row>
    <row r="47" spans="1:15">
      <c r="A47" t="s">
        <v>29</v>
      </c>
      <c r="C47" s="3">
        <f>C45-C41-C44</f>
        <v>246300</v>
      </c>
      <c r="D47" s="3">
        <f t="shared" ref="D47:N47" si="25">D45-D41-D44</f>
        <v>358100</v>
      </c>
      <c r="E47" s="3">
        <f t="shared" si="25"/>
        <v>851400</v>
      </c>
      <c r="F47" s="3">
        <f t="shared" si="25"/>
        <v>180050</v>
      </c>
      <c r="G47" s="3">
        <f t="shared" si="25"/>
        <v>146800</v>
      </c>
      <c r="H47" s="3">
        <f t="shared" si="25"/>
        <v>310000</v>
      </c>
      <c r="I47" s="3">
        <f t="shared" si="25"/>
        <v>221550</v>
      </c>
      <c r="J47" s="3">
        <f t="shared" si="25"/>
        <v>829400</v>
      </c>
      <c r="K47" s="3">
        <f t="shared" si="25"/>
        <v>321500</v>
      </c>
      <c r="L47" s="3">
        <f t="shared" si="25"/>
        <v>347900</v>
      </c>
      <c r="M47" s="3">
        <f t="shared" si="25"/>
        <v>341050</v>
      </c>
      <c r="N47" s="3">
        <f t="shared" si="25"/>
        <v>142800</v>
      </c>
      <c r="O47" s="3"/>
    </row>
    <row r="48" spans="1:15">
      <c r="A48" t="s">
        <v>15</v>
      </c>
      <c r="B48" s="2">
        <v>4000000</v>
      </c>
      <c r="C48" s="6">
        <f>B48+C47</f>
        <v>4246300</v>
      </c>
      <c r="D48" s="6">
        <f t="shared" ref="D48:J48" si="26">C48+D47</f>
        <v>4604400</v>
      </c>
      <c r="E48" s="6">
        <f t="shared" si="26"/>
        <v>5455800</v>
      </c>
      <c r="F48" s="6">
        <f t="shared" si="26"/>
        <v>5635850</v>
      </c>
      <c r="G48" s="6">
        <f t="shared" si="26"/>
        <v>5782650</v>
      </c>
      <c r="H48" s="6">
        <f t="shared" si="26"/>
        <v>6092650</v>
      </c>
      <c r="I48" s="6">
        <f t="shared" si="26"/>
        <v>6314200</v>
      </c>
      <c r="J48" s="6">
        <f t="shared" si="26"/>
        <v>7143600</v>
      </c>
      <c r="K48" s="6">
        <f>J48+K47</f>
        <v>7465100</v>
      </c>
      <c r="L48" s="6">
        <f t="shared" ref="L48:N48" si="27">K48+L47</f>
        <v>7813000</v>
      </c>
      <c r="M48" s="6">
        <f t="shared" si="27"/>
        <v>8154050</v>
      </c>
      <c r="N48" s="6">
        <f t="shared" si="27"/>
        <v>8296850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19" zoomScale="115" zoomScaleNormal="115" zoomScalePageLayoutView="115" workbookViewId="0">
      <selection activeCell="B23" sqref="B23:N48"/>
    </sheetView>
  </sheetViews>
  <sheetFormatPr baseColWidth="10" defaultRowHeight="15" x14ac:dyDescent="0"/>
  <cols>
    <col min="1" max="1" width="32" bestFit="1" customWidth="1"/>
    <col min="2" max="12" width="15.1640625" bestFit="1" customWidth="1"/>
    <col min="13" max="14" width="16.1640625" bestFit="1" customWidth="1"/>
    <col min="15" max="15" width="15.1640625" bestFit="1" customWidth="1"/>
  </cols>
  <sheetData>
    <row r="1" spans="1:14">
      <c r="A1" s="7"/>
      <c r="B1" s="8">
        <v>0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8">
        <v>12</v>
      </c>
    </row>
    <row r="2" spans="1:14">
      <c r="A2" s="9" t="s">
        <v>0</v>
      </c>
      <c r="B2" s="10" t="s">
        <v>14</v>
      </c>
      <c r="C2" s="10">
        <v>641</v>
      </c>
      <c r="D2" s="10">
        <v>622</v>
      </c>
      <c r="E2" s="10">
        <v>587</v>
      </c>
      <c r="F2" s="10">
        <v>563</v>
      </c>
      <c r="G2" s="10">
        <v>521</v>
      </c>
      <c r="H2" s="10">
        <v>481</v>
      </c>
      <c r="I2" s="10">
        <v>476</v>
      </c>
      <c r="J2" s="10">
        <v>432</v>
      </c>
      <c r="K2" s="10">
        <v>389</v>
      </c>
      <c r="L2" s="10">
        <v>354</v>
      </c>
      <c r="M2" s="10">
        <v>311</v>
      </c>
      <c r="N2" s="10">
        <v>278</v>
      </c>
    </row>
    <row r="3" spans="1:14">
      <c r="A3" s="9" t="s">
        <v>1</v>
      </c>
      <c r="B3" s="10">
        <v>240</v>
      </c>
      <c r="C3" s="10">
        <f>B3+C21-C2</f>
        <v>39</v>
      </c>
      <c r="D3" s="10">
        <f t="shared" ref="D3:N3" si="0">C3+D21-D2</f>
        <v>297</v>
      </c>
      <c r="E3" s="10">
        <f t="shared" si="0"/>
        <v>150</v>
      </c>
      <c r="F3" s="10">
        <f t="shared" si="0"/>
        <v>27</v>
      </c>
      <c r="G3" s="10">
        <f t="shared" si="0"/>
        <v>386</v>
      </c>
      <c r="H3" s="10">
        <f t="shared" si="0"/>
        <v>433</v>
      </c>
      <c r="I3" s="10">
        <f t="shared" si="0"/>
        <v>485</v>
      </c>
      <c r="J3" s="10">
        <f t="shared" si="0"/>
        <v>53</v>
      </c>
      <c r="K3" s="10">
        <f t="shared" si="0"/>
        <v>104</v>
      </c>
      <c r="L3" s="10">
        <f t="shared" si="0"/>
        <v>0</v>
      </c>
      <c r="M3" s="10">
        <f t="shared" si="0"/>
        <v>129</v>
      </c>
      <c r="N3" s="10">
        <f t="shared" si="0"/>
        <v>291</v>
      </c>
    </row>
    <row r="4" spans="1:14">
      <c r="A4" s="7" t="s">
        <v>5</v>
      </c>
      <c r="B4" s="8" t="s">
        <v>14</v>
      </c>
      <c r="C4" s="8">
        <v>440</v>
      </c>
      <c r="D4" s="8">
        <v>440</v>
      </c>
      <c r="E4" s="8">
        <v>440</v>
      </c>
      <c r="F4" s="8">
        <v>220</v>
      </c>
      <c r="G4" s="8">
        <v>440</v>
      </c>
      <c r="H4" s="8">
        <v>440</v>
      </c>
      <c r="I4" s="8">
        <v>440</v>
      </c>
      <c r="J4" s="8">
        <v>0</v>
      </c>
      <c r="K4" s="8">
        <v>440</v>
      </c>
      <c r="L4" s="8">
        <v>220</v>
      </c>
      <c r="M4" s="8">
        <v>440</v>
      </c>
      <c r="N4" s="8">
        <v>440</v>
      </c>
    </row>
    <row r="5" spans="1:14">
      <c r="A5" s="7" t="s">
        <v>6</v>
      </c>
      <c r="B5" s="8" t="s">
        <v>14</v>
      </c>
      <c r="C5" s="8"/>
      <c r="D5" s="8"/>
      <c r="E5" s="8"/>
      <c r="F5" s="8"/>
      <c r="G5" s="8"/>
      <c r="H5" s="8">
        <v>88</v>
      </c>
      <c r="I5" s="8">
        <v>88</v>
      </c>
      <c r="J5" s="8">
        <v>0</v>
      </c>
      <c r="K5" s="8"/>
      <c r="L5" s="8"/>
      <c r="M5" s="8"/>
      <c r="N5" s="8"/>
    </row>
    <row r="6" spans="1:14">
      <c r="A6" s="7" t="s">
        <v>16</v>
      </c>
      <c r="B6" s="8" t="s">
        <v>14</v>
      </c>
      <c r="C6" s="8"/>
      <c r="D6" s="8"/>
      <c r="E6" s="8"/>
      <c r="F6" s="8"/>
      <c r="G6" s="8"/>
      <c r="H6" s="8"/>
      <c r="I6" s="8"/>
      <c r="J6" s="8">
        <v>0</v>
      </c>
      <c r="K6" s="8"/>
      <c r="L6" s="8"/>
      <c r="M6" s="8"/>
      <c r="N6" s="8"/>
    </row>
    <row r="7" spans="1:14">
      <c r="A7" s="7" t="s">
        <v>24</v>
      </c>
      <c r="B7" s="8" t="s">
        <v>14</v>
      </c>
      <c r="C7" s="8"/>
      <c r="D7" s="8"/>
      <c r="E7" s="8"/>
      <c r="F7" s="8"/>
      <c r="G7" s="8"/>
      <c r="H7" s="8"/>
      <c r="I7" s="8"/>
      <c r="J7" s="8">
        <v>0</v>
      </c>
      <c r="K7" s="8"/>
      <c r="L7" s="8"/>
      <c r="M7" s="8"/>
      <c r="N7" s="8"/>
    </row>
    <row r="8" spans="1:14">
      <c r="A8" s="7" t="s">
        <v>19</v>
      </c>
      <c r="B8" s="8" t="s">
        <v>14</v>
      </c>
      <c r="C8" s="8"/>
      <c r="D8" s="8"/>
      <c r="E8" s="8"/>
      <c r="F8" s="8"/>
      <c r="G8" s="8"/>
      <c r="H8" s="8"/>
      <c r="I8" s="8"/>
      <c r="J8" s="8">
        <v>0</v>
      </c>
      <c r="K8" s="8"/>
      <c r="L8" s="8"/>
      <c r="M8" s="8"/>
      <c r="N8" s="8"/>
    </row>
    <row r="9" spans="1:14">
      <c r="A9" s="7" t="s">
        <v>25</v>
      </c>
      <c r="B9" s="8" t="s">
        <v>14</v>
      </c>
      <c r="C9" s="8"/>
      <c r="D9" s="8"/>
      <c r="E9" s="8"/>
      <c r="F9" s="8"/>
      <c r="G9" s="8"/>
      <c r="H9" s="8"/>
      <c r="I9" s="8"/>
      <c r="J9" s="8">
        <v>0</v>
      </c>
      <c r="K9" s="8"/>
      <c r="L9" s="8"/>
      <c r="M9" s="8"/>
      <c r="N9" s="8"/>
    </row>
    <row r="10" spans="1:14">
      <c r="A10" s="7" t="s">
        <v>4</v>
      </c>
      <c r="B10" s="8" t="s">
        <v>14</v>
      </c>
      <c r="C10" s="8"/>
      <c r="D10" s="8">
        <v>440</v>
      </c>
      <c r="E10" s="8"/>
      <c r="F10" s="8">
        <v>220</v>
      </c>
      <c r="G10" s="8">
        <v>440</v>
      </c>
      <c r="H10" s="8"/>
      <c r="I10" s="8"/>
      <c r="J10" s="8">
        <v>0</v>
      </c>
      <c r="K10" s="8"/>
      <c r="L10" s="8"/>
      <c r="M10" s="8"/>
      <c r="N10" s="8"/>
    </row>
    <row r="11" spans="1:14">
      <c r="A11" s="7" t="s">
        <v>7</v>
      </c>
      <c r="B11" s="8" t="s">
        <v>14</v>
      </c>
      <c r="C11" s="8"/>
      <c r="D11" s="8"/>
      <c r="E11" s="8"/>
      <c r="F11" s="8"/>
      <c r="G11" s="8"/>
      <c r="H11" s="8"/>
      <c r="I11" s="8"/>
      <c r="J11" s="8">
        <v>0</v>
      </c>
      <c r="K11" s="8"/>
      <c r="L11" s="8"/>
      <c r="M11" s="8"/>
      <c r="N11" s="8"/>
    </row>
    <row r="12" spans="1:14">
      <c r="A12" s="7" t="s">
        <v>17</v>
      </c>
      <c r="B12" s="8" t="s">
        <v>14</v>
      </c>
      <c r="C12" s="8"/>
      <c r="D12" s="8"/>
      <c r="E12" s="8"/>
      <c r="F12" s="8"/>
      <c r="G12" s="8"/>
      <c r="H12" s="8"/>
      <c r="I12" s="8"/>
      <c r="J12" s="8">
        <v>0</v>
      </c>
      <c r="K12" s="8"/>
      <c r="L12" s="8"/>
      <c r="M12" s="8"/>
      <c r="N12" s="8"/>
    </row>
    <row r="13" spans="1:14">
      <c r="A13" s="7" t="s">
        <v>26</v>
      </c>
      <c r="B13" s="8" t="s">
        <v>14</v>
      </c>
      <c r="C13" s="8"/>
      <c r="D13" s="8"/>
      <c r="E13" s="8"/>
      <c r="F13" s="8"/>
      <c r="G13" s="8"/>
      <c r="H13" s="8"/>
      <c r="I13" s="8"/>
      <c r="J13" s="8">
        <v>0</v>
      </c>
      <c r="K13" s="8"/>
      <c r="L13" s="8"/>
      <c r="M13" s="8"/>
      <c r="N13" s="8"/>
    </row>
    <row r="14" spans="1:14">
      <c r="A14" s="7" t="s">
        <v>20</v>
      </c>
      <c r="B14" s="8" t="s">
        <v>14</v>
      </c>
      <c r="C14" s="8"/>
      <c r="D14" s="8"/>
      <c r="E14" s="8"/>
      <c r="F14" s="8"/>
      <c r="G14" s="8"/>
      <c r="H14" s="8"/>
      <c r="I14" s="8"/>
      <c r="J14" s="8">
        <v>0</v>
      </c>
      <c r="K14" s="8"/>
      <c r="L14" s="8"/>
      <c r="M14" s="8"/>
      <c r="N14" s="8"/>
    </row>
    <row r="15" spans="1:14">
      <c r="A15" s="7" t="s">
        <v>27</v>
      </c>
      <c r="B15" s="8" t="s">
        <v>14</v>
      </c>
      <c r="C15" s="8"/>
      <c r="D15" s="8"/>
      <c r="E15" s="8"/>
      <c r="F15" s="8"/>
      <c r="G15" s="8"/>
      <c r="H15" s="8"/>
      <c r="I15" s="8"/>
      <c r="J15" s="8">
        <v>0</v>
      </c>
      <c r="K15" s="8"/>
      <c r="L15" s="8"/>
      <c r="M15" s="8"/>
      <c r="N15" s="8"/>
    </row>
    <row r="16" spans="1:14">
      <c r="A16" s="7" t="s">
        <v>3</v>
      </c>
      <c r="B16" s="8" t="s">
        <v>14</v>
      </c>
      <c r="C16" s="8"/>
      <c r="D16" s="8"/>
      <c r="E16" s="8"/>
      <c r="F16" s="8"/>
      <c r="G16" s="8"/>
      <c r="H16" s="8"/>
      <c r="I16" s="8"/>
      <c r="J16" s="8">
        <v>0</v>
      </c>
      <c r="K16" s="8"/>
      <c r="L16" s="8"/>
      <c r="M16" s="8"/>
      <c r="N16" s="8"/>
    </row>
    <row r="17" spans="1:15">
      <c r="A17" s="7" t="s">
        <v>18</v>
      </c>
      <c r="B17" s="8" t="s">
        <v>14</v>
      </c>
      <c r="C17" s="8"/>
      <c r="D17" s="8"/>
      <c r="E17" s="8"/>
      <c r="F17" s="8"/>
      <c r="G17" s="8"/>
      <c r="H17" s="8"/>
      <c r="I17" s="8"/>
      <c r="J17" s="8">
        <v>0</v>
      </c>
      <c r="K17" s="8"/>
      <c r="L17" s="8"/>
      <c r="M17" s="8"/>
      <c r="N17" s="8"/>
    </row>
    <row r="18" spans="1:15">
      <c r="A18" s="7" t="s">
        <v>21</v>
      </c>
      <c r="B18" s="8" t="s">
        <v>14</v>
      </c>
      <c r="C18" s="8"/>
      <c r="D18" s="8"/>
      <c r="E18" s="8"/>
      <c r="F18" s="8"/>
      <c r="G18" s="8"/>
      <c r="H18" s="8"/>
      <c r="I18" s="8"/>
      <c r="J18" s="8">
        <v>0</v>
      </c>
      <c r="K18" s="8"/>
      <c r="L18" s="8"/>
      <c r="M18" s="8"/>
      <c r="N18" s="8"/>
    </row>
    <row r="19" spans="1:15">
      <c r="A19" s="9" t="s">
        <v>9</v>
      </c>
      <c r="B19" s="10" t="s">
        <v>14</v>
      </c>
      <c r="C19" s="10">
        <f>SUM(C4:C18)</f>
        <v>440</v>
      </c>
      <c r="D19" s="10">
        <f t="shared" ref="D19:N19" si="1">SUM(D4:D18)</f>
        <v>880</v>
      </c>
      <c r="E19" s="10">
        <f t="shared" si="1"/>
        <v>440</v>
      </c>
      <c r="F19" s="10">
        <f t="shared" si="1"/>
        <v>440</v>
      </c>
      <c r="G19" s="10">
        <f t="shared" si="1"/>
        <v>880</v>
      </c>
      <c r="H19" s="10">
        <f t="shared" si="1"/>
        <v>528</v>
      </c>
      <c r="I19" s="10">
        <f t="shared" si="1"/>
        <v>528</v>
      </c>
      <c r="J19" s="10">
        <f t="shared" si="1"/>
        <v>0</v>
      </c>
      <c r="K19" s="10">
        <f t="shared" si="1"/>
        <v>440</v>
      </c>
      <c r="L19" s="10">
        <f t="shared" si="1"/>
        <v>220</v>
      </c>
      <c r="M19" s="10">
        <f t="shared" si="1"/>
        <v>440</v>
      </c>
      <c r="N19" s="10">
        <f t="shared" si="1"/>
        <v>440</v>
      </c>
    </row>
    <row r="20" spans="1:15">
      <c r="A20" s="7" t="s">
        <v>2</v>
      </c>
      <c r="B20" s="8" t="s">
        <v>14</v>
      </c>
      <c r="C20" s="8"/>
      <c r="D20" s="8"/>
      <c r="E20" s="8"/>
      <c r="F20" s="8"/>
      <c r="G20" s="8"/>
      <c r="H20" s="8"/>
      <c r="I20" s="8"/>
      <c r="J20" s="8"/>
      <c r="K20" s="8"/>
      <c r="L20" s="8">
        <v>30</v>
      </c>
      <c r="M20" s="8"/>
      <c r="N20" s="8"/>
    </row>
    <row r="21" spans="1:15">
      <c r="A21" s="9" t="s">
        <v>8</v>
      </c>
      <c r="B21" s="10" t="s">
        <v>14</v>
      </c>
      <c r="C21" s="10">
        <f>C19+C20</f>
        <v>440</v>
      </c>
      <c r="D21" s="10">
        <f t="shared" ref="D21:N21" si="2">D19+D20</f>
        <v>880</v>
      </c>
      <c r="E21" s="10">
        <f t="shared" si="2"/>
        <v>440</v>
      </c>
      <c r="F21" s="10">
        <f t="shared" si="2"/>
        <v>440</v>
      </c>
      <c r="G21" s="10">
        <f t="shared" si="2"/>
        <v>880</v>
      </c>
      <c r="H21" s="10">
        <f t="shared" si="2"/>
        <v>528</v>
      </c>
      <c r="I21" s="10">
        <f t="shared" si="2"/>
        <v>528</v>
      </c>
      <c r="J21" s="10">
        <f t="shared" si="2"/>
        <v>0</v>
      </c>
      <c r="K21" s="10">
        <f t="shared" si="2"/>
        <v>440</v>
      </c>
      <c r="L21" s="10">
        <f t="shared" si="2"/>
        <v>250</v>
      </c>
      <c r="M21" s="10">
        <f t="shared" si="2"/>
        <v>440</v>
      </c>
      <c r="N21" s="10">
        <f t="shared" si="2"/>
        <v>440</v>
      </c>
    </row>
    <row r="23" spans="1:15">
      <c r="A23" t="s">
        <v>1</v>
      </c>
      <c r="C23" s="3">
        <f>50*C3</f>
        <v>1950</v>
      </c>
      <c r="D23" s="3">
        <f t="shared" ref="D23:N23" si="3">50*D3</f>
        <v>14850</v>
      </c>
      <c r="E23" s="3">
        <f t="shared" si="3"/>
        <v>7500</v>
      </c>
      <c r="F23" s="3">
        <f t="shared" si="3"/>
        <v>1350</v>
      </c>
      <c r="G23" s="3">
        <f t="shared" si="3"/>
        <v>19300</v>
      </c>
      <c r="H23" s="3">
        <f t="shared" si="3"/>
        <v>21650</v>
      </c>
      <c r="I23" s="3">
        <f t="shared" si="3"/>
        <v>24250</v>
      </c>
      <c r="J23" s="3">
        <f t="shared" si="3"/>
        <v>2650</v>
      </c>
      <c r="K23" s="3">
        <f t="shared" si="3"/>
        <v>5200</v>
      </c>
      <c r="L23" s="3">
        <f t="shared" si="3"/>
        <v>0</v>
      </c>
      <c r="M23" s="3">
        <f t="shared" si="3"/>
        <v>6450</v>
      </c>
      <c r="N23" s="3">
        <f t="shared" si="3"/>
        <v>14550</v>
      </c>
      <c r="O23" s="3"/>
    </row>
    <row r="24" spans="1:15">
      <c r="A24" t="s">
        <v>5</v>
      </c>
      <c r="C24" s="3">
        <f>IF(C4&gt;0,350000,0)</f>
        <v>350000</v>
      </c>
      <c r="D24" s="3">
        <f t="shared" ref="D24:N24" si="4">IF(D4&gt;0,350000,0)</f>
        <v>350000</v>
      </c>
      <c r="E24" s="3">
        <f t="shared" si="4"/>
        <v>350000</v>
      </c>
      <c r="F24" s="3">
        <f t="shared" si="4"/>
        <v>350000</v>
      </c>
      <c r="G24" s="3">
        <f t="shared" si="4"/>
        <v>350000</v>
      </c>
      <c r="H24" s="3">
        <f t="shared" si="4"/>
        <v>350000</v>
      </c>
      <c r="I24" s="3">
        <f t="shared" si="4"/>
        <v>350000</v>
      </c>
      <c r="J24" s="3">
        <f t="shared" si="4"/>
        <v>0</v>
      </c>
      <c r="K24" s="3">
        <f t="shared" si="4"/>
        <v>350000</v>
      </c>
      <c r="L24" s="3">
        <f t="shared" si="4"/>
        <v>350000</v>
      </c>
      <c r="M24" s="3">
        <f t="shared" si="4"/>
        <v>350000</v>
      </c>
      <c r="N24" s="3">
        <f t="shared" si="4"/>
        <v>350000</v>
      </c>
      <c r="O24" s="3"/>
    </row>
    <row r="25" spans="1:15">
      <c r="A25" t="s">
        <v>6</v>
      </c>
      <c r="C25" s="3">
        <f>IF(C5&gt;0,120000,0)</f>
        <v>0</v>
      </c>
      <c r="D25" s="3">
        <f t="shared" ref="D25:N25" si="5">IF(D5&gt;0,120000,0)</f>
        <v>0</v>
      </c>
      <c r="E25" s="3">
        <f t="shared" si="5"/>
        <v>0</v>
      </c>
      <c r="F25" s="3">
        <f t="shared" si="5"/>
        <v>0</v>
      </c>
      <c r="G25" s="3">
        <f t="shared" si="5"/>
        <v>0</v>
      </c>
      <c r="H25" s="3">
        <f t="shared" si="5"/>
        <v>120000</v>
      </c>
      <c r="I25" s="3">
        <f t="shared" si="5"/>
        <v>120000</v>
      </c>
      <c r="J25" s="3">
        <f t="shared" si="5"/>
        <v>0</v>
      </c>
      <c r="K25" s="3">
        <f t="shared" si="5"/>
        <v>0</v>
      </c>
      <c r="L25" s="3">
        <f t="shared" si="5"/>
        <v>0</v>
      </c>
      <c r="M25" s="3">
        <f t="shared" si="5"/>
        <v>0</v>
      </c>
      <c r="N25" s="3">
        <f t="shared" si="5"/>
        <v>0</v>
      </c>
      <c r="O25" s="3"/>
    </row>
    <row r="26" spans="1:15">
      <c r="A26" t="s">
        <v>16</v>
      </c>
      <c r="C26" s="3">
        <f>IF(C6&gt;0,80000,0)</f>
        <v>0</v>
      </c>
      <c r="D26" s="3">
        <f t="shared" ref="D26:N26" si="6">IF(D6&gt;0,80000,0)</f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3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3">
        <f t="shared" si="6"/>
        <v>0</v>
      </c>
      <c r="M26" s="3">
        <f t="shared" si="6"/>
        <v>0</v>
      </c>
      <c r="N26" s="3">
        <f t="shared" si="6"/>
        <v>0</v>
      </c>
      <c r="O26" s="3"/>
    </row>
    <row r="27" spans="1:15">
      <c r="A27" t="s">
        <v>24</v>
      </c>
      <c r="C27" s="3">
        <f>IF(C7&gt;0,40000,0)</f>
        <v>0</v>
      </c>
      <c r="D27" s="3">
        <f t="shared" ref="D27:N27" si="7">IF(D7&gt;0,40000,0)</f>
        <v>0</v>
      </c>
      <c r="E27" s="3">
        <f t="shared" si="7"/>
        <v>0</v>
      </c>
      <c r="F27" s="3">
        <f t="shared" si="7"/>
        <v>0</v>
      </c>
      <c r="G27" s="3">
        <f t="shared" si="7"/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0</v>
      </c>
      <c r="N27" s="3">
        <f t="shared" si="7"/>
        <v>0</v>
      </c>
      <c r="O27" s="3"/>
    </row>
    <row r="28" spans="1:15">
      <c r="A28" t="s">
        <v>19</v>
      </c>
      <c r="C28" s="3">
        <f>IF(C8&gt;0,140000,0)</f>
        <v>0</v>
      </c>
      <c r="D28" s="3">
        <f t="shared" ref="D28:N28" si="8">IF(D8&gt;0,140000,0)</f>
        <v>0</v>
      </c>
      <c r="E28" s="3">
        <f t="shared" si="8"/>
        <v>0</v>
      </c>
      <c r="F28" s="3">
        <f t="shared" si="8"/>
        <v>0</v>
      </c>
      <c r="G28" s="3">
        <f t="shared" si="8"/>
        <v>0</v>
      </c>
      <c r="H28" s="3">
        <f t="shared" si="8"/>
        <v>0</v>
      </c>
      <c r="I28" s="3">
        <f t="shared" si="8"/>
        <v>0</v>
      </c>
      <c r="J28" s="3">
        <f t="shared" si="8"/>
        <v>0</v>
      </c>
      <c r="K28" s="3">
        <f t="shared" si="8"/>
        <v>0</v>
      </c>
      <c r="L28" s="3">
        <f t="shared" si="8"/>
        <v>0</v>
      </c>
      <c r="M28" s="3">
        <f t="shared" si="8"/>
        <v>0</v>
      </c>
      <c r="N28" s="3">
        <f t="shared" si="8"/>
        <v>0</v>
      </c>
      <c r="O28" s="3"/>
    </row>
    <row r="29" spans="1:15">
      <c r="A29" t="s">
        <v>25</v>
      </c>
      <c r="C29" s="3">
        <f>IF(C9&gt;0,70000,0)</f>
        <v>0</v>
      </c>
      <c r="D29" s="3">
        <f t="shared" ref="D29:N29" si="9">IF(D9&gt;0,70000,0)</f>
        <v>0</v>
      </c>
      <c r="E29" s="3">
        <f t="shared" si="9"/>
        <v>0</v>
      </c>
      <c r="F29" s="3">
        <f t="shared" si="9"/>
        <v>0</v>
      </c>
      <c r="G29" s="3">
        <f t="shared" si="9"/>
        <v>0</v>
      </c>
      <c r="H29" s="3">
        <f t="shared" si="9"/>
        <v>0</v>
      </c>
      <c r="I29" s="3">
        <f t="shared" si="9"/>
        <v>0</v>
      </c>
      <c r="J29" s="3">
        <f t="shared" si="9"/>
        <v>0</v>
      </c>
      <c r="K29" s="3">
        <f t="shared" si="9"/>
        <v>0</v>
      </c>
      <c r="L29" s="3">
        <f t="shared" si="9"/>
        <v>0</v>
      </c>
      <c r="M29" s="3">
        <f t="shared" si="9"/>
        <v>0</v>
      </c>
      <c r="N29" s="3">
        <f t="shared" si="9"/>
        <v>0</v>
      </c>
      <c r="O29" s="3"/>
    </row>
    <row r="30" spans="1:15">
      <c r="A30" t="s">
        <v>4</v>
      </c>
      <c r="C30" s="3">
        <f>IF(C10&gt;0,400000,0)</f>
        <v>0</v>
      </c>
      <c r="D30" s="3">
        <f t="shared" ref="D30:N30" si="10">IF(D10&gt;0,400000,0)</f>
        <v>400000</v>
      </c>
      <c r="E30" s="3">
        <f t="shared" si="10"/>
        <v>0</v>
      </c>
      <c r="F30" s="3">
        <f t="shared" si="10"/>
        <v>400000</v>
      </c>
      <c r="G30" s="3">
        <f t="shared" si="10"/>
        <v>400000</v>
      </c>
      <c r="H30" s="3">
        <f t="shared" si="10"/>
        <v>0</v>
      </c>
      <c r="I30" s="3">
        <f t="shared" si="10"/>
        <v>0</v>
      </c>
      <c r="J30" s="3">
        <f t="shared" si="10"/>
        <v>0</v>
      </c>
      <c r="K30" s="3">
        <f t="shared" si="10"/>
        <v>0</v>
      </c>
      <c r="L30" s="3">
        <f t="shared" si="10"/>
        <v>0</v>
      </c>
      <c r="M30" s="3">
        <f t="shared" si="10"/>
        <v>0</v>
      </c>
      <c r="N30" s="3">
        <f t="shared" si="10"/>
        <v>0</v>
      </c>
      <c r="O30" s="3"/>
    </row>
    <row r="31" spans="1:15">
      <c r="A31" t="s">
        <v>7</v>
      </c>
      <c r="C31" s="3">
        <f>IF(C11&gt;0,120000,0)</f>
        <v>0</v>
      </c>
      <c r="D31" s="3">
        <f t="shared" ref="D31:N31" si="11">IF(D11&gt;0,120000,0)</f>
        <v>0</v>
      </c>
      <c r="E31" s="3">
        <f t="shared" si="11"/>
        <v>0</v>
      </c>
      <c r="F31" s="3">
        <f t="shared" si="11"/>
        <v>0</v>
      </c>
      <c r="G31" s="3">
        <f t="shared" si="11"/>
        <v>0</v>
      </c>
      <c r="H31" s="3">
        <f t="shared" si="11"/>
        <v>0</v>
      </c>
      <c r="I31" s="3">
        <f t="shared" si="11"/>
        <v>0</v>
      </c>
      <c r="J31" s="3">
        <f t="shared" si="11"/>
        <v>0</v>
      </c>
      <c r="K31" s="3">
        <f t="shared" si="11"/>
        <v>0</v>
      </c>
      <c r="L31" s="3">
        <f t="shared" si="11"/>
        <v>0</v>
      </c>
      <c r="M31" s="3">
        <f t="shared" si="11"/>
        <v>0</v>
      </c>
      <c r="N31" s="3">
        <f t="shared" si="11"/>
        <v>0</v>
      </c>
      <c r="O31" s="3"/>
    </row>
    <row r="32" spans="1:15">
      <c r="A32" t="s">
        <v>17</v>
      </c>
      <c r="C32" s="3">
        <f>IF(C12&gt;0,80000,0)</f>
        <v>0</v>
      </c>
      <c r="D32" s="3">
        <f t="shared" ref="D32:N32" si="12">IF(D12&gt;0,80000,0)</f>
        <v>0</v>
      </c>
      <c r="E32" s="3">
        <f t="shared" si="12"/>
        <v>0</v>
      </c>
      <c r="F32" s="3">
        <f t="shared" si="12"/>
        <v>0</v>
      </c>
      <c r="G32" s="3">
        <f t="shared" si="12"/>
        <v>0</v>
      </c>
      <c r="H32" s="3">
        <f t="shared" si="12"/>
        <v>0</v>
      </c>
      <c r="I32" s="3">
        <f t="shared" si="12"/>
        <v>0</v>
      </c>
      <c r="J32" s="3">
        <f t="shared" si="12"/>
        <v>0</v>
      </c>
      <c r="K32" s="3">
        <f t="shared" si="12"/>
        <v>0</v>
      </c>
      <c r="L32" s="3">
        <f t="shared" si="12"/>
        <v>0</v>
      </c>
      <c r="M32" s="3">
        <f t="shared" si="12"/>
        <v>0</v>
      </c>
      <c r="N32" s="3">
        <f t="shared" si="12"/>
        <v>0</v>
      </c>
      <c r="O32" s="3"/>
    </row>
    <row r="33" spans="1:15">
      <c r="A33" t="s">
        <v>26</v>
      </c>
      <c r="C33" s="3">
        <f>IF(C13&gt;0,40000,0)</f>
        <v>0</v>
      </c>
      <c r="D33" s="3">
        <f t="shared" ref="D33:N33" si="13">IF(D13&gt;0,40000,0)</f>
        <v>0</v>
      </c>
      <c r="E33" s="3">
        <f t="shared" si="13"/>
        <v>0</v>
      </c>
      <c r="F33" s="3">
        <f t="shared" si="13"/>
        <v>0</v>
      </c>
      <c r="G33" s="3">
        <f t="shared" si="13"/>
        <v>0</v>
      </c>
      <c r="H33" s="3">
        <f t="shared" si="13"/>
        <v>0</v>
      </c>
      <c r="I33" s="3">
        <f t="shared" si="13"/>
        <v>0</v>
      </c>
      <c r="J33" s="3">
        <f t="shared" si="13"/>
        <v>0</v>
      </c>
      <c r="K33" s="3">
        <f t="shared" si="13"/>
        <v>0</v>
      </c>
      <c r="L33" s="3">
        <f t="shared" si="13"/>
        <v>0</v>
      </c>
      <c r="M33" s="3">
        <f t="shared" si="13"/>
        <v>0</v>
      </c>
      <c r="N33" s="3">
        <f t="shared" si="13"/>
        <v>0</v>
      </c>
      <c r="O33" s="3"/>
    </row>
    <row r="34" spans="1:15">
      <c r="A34" t="s">
        <v>20</v>
      </c>
      <c r="C34" s="3">
        <f>IF(C14&gt;0,140000,0)</f>
        <v>0</v>
      </c>
      <c r="D34" s="3">
        <f t="shared" ref="D34:N34" si="14">IF(D14&gt;0,140000,0)</f>
        <v>0</v>
      </c>
      <c r="E34" s="3">
        <f t="shared" si="14"/>
        <v>0</v>
      </c>
      <c r="F34" s="3">
        <f t="shared" si="14"/>
        <v>0</v>
      </c>
      <c r="G34" s="3">
        <f t="shared" si="14"/>
        <v>0</v>
      </c>
      <c r="H34" s="3">
        <f t="shared" si="14"/>
        <v>0</v>
      </c>
      <c r="I34" s="3">
        <f t="shared" si="14"/>
        <v>0</v>
      </c>
      <c r="J34" s="3">
        <f t="shared" si="14"/>
        <v>0</v>
      </c>
      <c r="K34" s="3">
        <f t="shared" si="14"/>
        <v>0</v>
      </c>
      <c r="L34" s="3">
        <f t="shared" si="14"/>
        <v>0</v>
      </c>
      <c r="M34" s="3">
        <f t="shared" si="14"/>
        <v>0</v>
      </c>
      <c r="N34" s="3">
        <f t="shared" si="14"/>
        <v>0</v>
      </c>
      <c r="O34" s="3"/>
    </row>
    <row r="35" spans="1:15">
      <c r="A35" t="s">
        <v>27</v>
      </c>
      <c r="C35" s="3">
        <f>IF(C15&gt;0,70000,0)</f>
        <v>0</v>
      </c>
      <c r="D35" s="3">
        <f t="shared" ref="D35:N35" si="15">IF(D15&gt;0,70000,0)</f>
        <v>0</v>
      </c>
      <c r="E35" s="3">
        <f t="shared" si="15"/>
        <v>0</v>
      </c>
      <c r="F35" s="3">
        <f t="shared" si="15"/>
        <v>0</v>
      </c>
      <c r="G35" s="3">
        <f t="shared" si="15"/>
        <v>0</v>
      </c>
      <c r="H35" s="3">
        <f t="shared" si="15"/>
        <v>0</v>
      </c>
      <c r="I35" s="3">
        <f t="shared" si="15"/>
        <v>0</v>
      </c>
      <c r="J35" s="3">
        <f t="shared" si="15"/>
        <v>0</v>
      </c>
      <c r="K35" s="3">
        <f t="shared" si="15"/>
        <v>0</v>
      </c>
      <c r="L35" s="3">
        <f t="shared" si="15"/>
        <v>0</v>
      </c>
      <c r="M35" s="3">
        <f t="shared" si="15"/>
        <v>0</v>
      </c>
      <c r="N35" s="3">
        <f t="shared" si="15"/>
        <v>0</v>
      </c>
      <c r="O35" s="3"/>
    </row>
    <row r="36" spans="1:15">
      <c r="A36" t="s">
        <v>3</v>
      </c>
      <c r="C36" s="3">
        <f>IF(C16&gt;0,400000,0)</f>
        <v>0</v>
      </c>
      <c r="D36" s="3">
        <f t="shared" ref="D36:N36" si="16">IF(D16&gt;0,400000,0)</f>
        <v>0</v>
      </c>
      <c r="E36" s="3">
        <f t="shared" si="16"/>
        <v>0</v>
      </c>
      <c r="F36" s="3">
        <f t="shared" si="16"/>
        <v>0</v>
      </c>
      <c r="G36" s="3">
        <f t="shared" si="16"/>
        <v>0</v>
      </c>
      <c r="H36" s="3">
        <f t="shared" si="16"/>
        <v>0</v>
      </c>
      <c r="I36" s="3">
        <f t="shared" si="16"/>
        <v>0</v>
      </c>
      <c r="J36" s="3">
        <f t="shared" si="16"/>
        <v>0</v>
      </c>
      <c r="K36" s="3">
        <f t="shared" si="16"/>
        <v>0</v>
      </c>
      <c r="L36" s="3">
        <f t="shared" si="16"/>
        <v>0</v>
      </c>
      <c r="M36" s="3">
        <f t="shared" si="16"/>
        <v>0</v>
      </c>
      <c r="N36" s="3">
        <f t="shared" si="16"/>
        <v>0</v>
      </c>
      <c r="O36" s="3"/>
    </row>
    <row r="37" spans="1:15">
      <c r="A37" t="s">
        <v>18</v>
      </c>
      <c r="C37" s="3">
        <f>IF(C17&gt;0,80000,0)</f>
        <v>0</v>
      </c>
      <c r="D37" s="3">
        <f t="shared" ref="D37:N37" si="17">IF(D17&gt;0,80000,0)</f>
        <v>0</v>
      </c>
      <c r="E37" s="3">
        <f t="shared" si="17"/>
        <v>0</v>
      </c>
      <c r="F37" s="3">
        <f t="shared" si="17"/>
        <v>0</v>
      </c>
      <c r="G37" s="3">
        <f t="shared" si="17"/>
        <v>0</v>
      </c>
      <c r="H37" s="3">
        <f t="shared" si="17"/>
        <v>0</v>
      </c>
      <c r="I37" s="3">
        <f t="shared" si="17"/>
        <v>0</v>
      </c>
      <c r="J37" s="3">
        <f t="shared" si="17"/>
        <v>0</v>
      </c>
      <c r="K37" s="3">
        <f t="shared" si="17"/>
        <v>0</v>
      </c>
      <c r="L37" s="3">
        <f t="shared" si="17"/>
        <v>0</v>
      </c>
      <c r="M37" s="3">
        <f t="shared" si="17"/>
        <v>0</v>
      </c>
      <c r="N37" s="3">
        <f t="shared" si="17"/>
        <v>0</v>
      </c>
      <c r="O37" s="3"/>
    </row>
    <row r="38" spans="1:15">
      <c r="A38" t="s">
        <v>21</v>
      </c>
      <c r="C38" s="3">
        <f>IF(C18&gt;0,140000,0)</f>
        <v>0</v>
      </c>
      <c r="D38" s="3">
        <f t="shared" ref="D38:N38" si="18">IF(D18&gt;0,140000,0)</f>
        <v>0</v>
      </c>
      <c r="E38" s="3">
        <f t="shared" si="18"/>
        <v>0</v>
      </c>
      <c r="F38" s="3">
        <f t="shared" si="18"/>
        <v>0</v>
      </c>
      <c r="G38" s="3">
        <f t="shared" si="18"/>
        <v>0</v>
      </c>
      <c r="H38" s="3">
        <f t="shared" si="18"/>
        <v>0</v>
      </c>
      <c r="I38" s="3">
        <f t="shared" si="18"/>
        <v>0</v>
      </c>
      <c r="J38" s="3">
        <f t="shared" si="18"/>
        <v>0</v>
      </c>
      <c r="K38" s="3">
        <f t="shared" si="18"/>
        <v>0</v>
      </c>
      <c r="L38" s="3">
        <f t="shared" si="18"/>
        <v>0</v>
      </c>
      <c r="M38" s="3">
        <f t="shared" si="18"/>
        <v>0</v>
      </c>
      <c r="N38" s="3">
        <f t="shared" si="18"/>
        <v>0</v>
      </c>
      <c r="O38" s="3"/>
    </row>
    <row r="39" spans="1:15">
      <c r="A39" t="s">
        <v>2</v>
      </c>
      <c r="C39" s="3">
        <f>C20*2200</f>
        <v>0</v>
      </c>
      <c r="D39" s="3">
        <f t="shared" ref="D39:N39" si="19">D20*2200</f>
        <v>0</v>
      </c>
      <c r="E39" s="3">
        <f t="shared" si="19"/>
        <v>0</v>
      </c>
      <c r="F39" s="3">
        <f t="shared" si="19"/>
        <v>0</v>
      </c>
      <c r="G39" s="3">
        <f t="shared" si="19"/>
        <v>0</v>
      </c>
      <c r="H39" s="3">
        <f t="shared" si="19"/>
        <v>0</v>
      </c>
      <c r="I39" s="3">
        <f t="shared" si="19"/>
        <v>0</v>
      </c>
      <c r="J39" s="3">
        <f t="shared" si="19"/>
        <v>0</v>
      </c>
      <c r="K39" s="3">
        <f>K20*2200</f>
        <v>0</v>
      </c>
      <c r="L39" s="3">
        <f t="shared" si="19"/>
        <v>66000</v>
      </c>
      <c r="M39" s="3">
        <f t="shared" si="19"/>
        <v>0</v>
      </c>
      <c r="N39" s="3">
        <f t="shared" si="19"/>
        <v>0</v>
      </c>
      <c r="O39" s="3"/>
    </row>
    <row r="40" spans="1:15">
      <c r="A40" t="s">
        <v>10</v>
      </c>
      <c r="C40" s="3">
        <f>480*C19</f>
        <v>211200</v>
      </c>
      <c r="D40" s="3">
        <f t="shared" ref="D40:N40" si="20">480*D19</f>
        <v>422400</v>
      </c>
      <c r="E40" s="3">
        <f t="shared" si="20"/>
        <v>211200</v>
      </c>
      <c r="F40" s="3">
        <f t="shared" si="20"/>
        <v>211200</v>
      </c>
      <c r="G40" s="3">
        <f t="shared" si="20"/>
        <v>422400</v>
      </c>
      <c r="H40" s="3">
        <f t="shared" si="20"/>
        <v>253440</v>
      </c>
      <c r="I40" s="3">
        <f t="shared" si="20"/>
        <v>253440</v>
      </c>
      <c r="J40" s="3">
        <f t="shared" si="20"/>
        <v>0</v>
      </c>
      <c r="K40" s="3">
        <f t="shared" si="20"/>
        <v>211200</v>
      </c>
      <c r="L40" s="3">
        <f t="shared" si="20"/>
        <v>105600</v>
      </c>
      <c r="M40" s="3">
        <f t="shared" si="20"/>
        <v>211200</v>
      </c>
      <c r="N40" s="3">
        <f t="shared" si="20"/>
        <v>211200</v>
      </c>
      <c r="O40" s="3"/>
    </row>
    <row r="41" spans="1:15">
      <c r="A41" t="s">
        <v>12</v>
      </c>
      <c r="C41" s="3">
        <f>SUM(C23:C40)</f>
        <v>563150</v>
      </c>
      <c r="D41" s="3">
        <f t="shared" ref="D41:N41" si="21">SUM(D23:D40)</f>
        <v>1187250</v>
      </c>
      <c r="E41" s="3">
        <f t="shared" si="21"/>
        <v>568700</v>
      </c>
      <c r="F41" s="3">
        <f t="shared" si="21"/>
        <v>962550</v>
      </c>
      <c r="G41" s="3">
        <f t="shared" si="21"/>
        <v>1191700</v>
      </c>
      <c r="H41" s="3">
        <f t="shared" si="21"/>
        <v>745090</v>
      </c>
      <c r="I41" s="3">
        <f t="shared" si="21"/>
        <v>747690</v>
      </c>
      <c r="J41" s="3">
        <f t="shared" si="21"/>
        <v>2650</v>
      </c>
      <c r="K41" s="3">
        <f t="shared" si="21"/>
        <v>566400</v>
      </c>
      <c r="L41" s="3">
        <f t="shared" si="21"/>
        <v>521600</v>
      </c>
      <c r="M41" s="3">
        <f t="shared" si="21"/>
        <v>567650</v>
      </c>
      <c r="N41" s="3">
        <f t="shared" si="21"/>
        <v>575750</v>
      </c>
      <c r="O41" s="3"/>
    </row>
    <row r="42" spans="1:15">
      <c r="A42" t="s">
        <v>22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>
      <c r="A43" t="s">
        <v>23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>
      <c r="A44" t="s">
        <v>28</v>
      </c>
      <c r="C44" s="3">
        <f>C42+C43</f>
        <v>0</v>
      </c>
      <c r="D44" s="3">
        <f t="shared" ref="D44:N44" si="22">D42+D43</f>
        <v>0</v>
      </c>
      <c r="E44" s="3">
        <f t="shared" si="22"/>
        <v>0</v>
      </c>
      <c r="F44" s="3">
        <f t="shared" si="22"/>
        <v>0</v>
      </c>
      <c r="G44" s="3">
        <f t="shared" si="22"/>
        <v>0</v>
      </c>
      <c r="H44" s="3">
        <f t="shared" si="22"/>
        <v>0</v>
      </c>
      <c r="I44" s="3">
        <f t="shared" si="22"/>
        <v>0</v>
      </c>
      <c r="J44" s="3">
        <f t="shared" si="22"/>
        <v>0</v>
      </c>
      <c r="K44" s="3">
        <f t="shared" si="22"/>
        <v>0</v>
      </c>
      <c r="L44" s="3">
        <f t="shared" si="22"/>
        <v>0</v>
      </c>
      <c r="M44" s="3">
        <f t="shared" si="22"/>
        <v>0</v>
      </c>
      <c r="N44" s="3">
        <f t="shared" si="22"/>
        <v>0</v>
      </c>
      <c r="O44" s="3"/>
    </row>
    <row r="45" spans="1:15">
      <c r="A45" t="s">
        <v>11</v>
      </c>
      <c r="C45" s="3">
        <f>C2*2500</f>
        <v>1602500</v>
      </c>
      <c r="D45" s="3">
        <f t="shared" ref="D45:N45" si="23">D2*2500</f>
        <v>1555000</v>
      </c>
      <c r="E45" s="3">
        <f t="shared" si="23"/>
        <v>1467500</v>
      </c>
      <c r="F45" s="3">
        <f t="shared" si="23"/>
        <v>1407500</v>
      </c>
      <c r="G45" s="3">
        <f t="shared" si="23"/>
        <v>1302500</v>
      </c>
      <c r="H45" s="3">
        <f t="shared" si="23"/>
        <v>1202500</v>
      </c>
      <c r="I45" s="3">
        <f t="shared" si="23"/>
        <v>1190000</v>
      </c>
      <c r="J45" s="3">
        <f t="shared" si="23"/>
        <v>1080000</v>
      </c>
      <c r="K45" s="3">
        <f t="shared" si="23"/>
        <v>972500</v>
      </c>
      <c r="L45" s="3">
        <f t="shared" si="23"/>
        <v>885000</v>
      </c>
      <c r="M45" s="3">
        <f t="shared" si="23"/>
        <v>777500</v>
      </c>
      <c r="N45" s="3">
        <f t="shared" si="23"/>
        <v>695000</v>
      </c>
      <c r="O45" s="3"/>
    </row>
    <row r="46" spans="1:15">
      <c r="A46" t="s">
        <v>13</v>
      </c>
      <c r="C46" s="3">
        <f>C45-C41</f>
        <v>1039350</v>
      </c>
      <c r="D46" s="3">
        <f t="shared" ref="D46:N46" si="24">D45-D41</f>
        <v>367750</v>
      </c>
      <c r="E46" s="3">
        <f t="shared" si="24"/>
        <v>898800</v>
      </c>
      <c r="F46" s="3">
        <f t="shared" si="24"/>
        <v>444950</v>
      </c>
      <c r="G46" s="3">
        <f t="shared" si="24"/>
        <v>110800</v>
      </c>
      <c r="H46" s="3">
        <f t="shared" si="24"/>
        <v>457410</v>
      </c>
      <c r="I46" s="3">
        <f t="shared" si="24"/>
        <v>442310</v>
      </c>
      <c r="J46" s="3">
        <f t="shared" si="24"/>
        <v>1077350</v>
      </c>
      <c r="K46" s="3">
        <f t="shared" si="24"/>
        <v>406100</v>
      </c>
      <c r="L46" s="3">
        <f t="shared" si="24"/>
        <v>363400</v>
      </c>
      <c r="M46" s="3">
        <f t="shared" si="24"/>
        <v>209850</v>
      </c>
      <c r="N46" s="3">
        <f t="shared" si="24"/>
        <v>119250</v>
      </c>
      <c r="O46" s="3"/>
    </row>
    <row r="47" spans="1:15">
      <c r="A47" t="s">
        <v>29</v>
      </c>
      <c r="C47" s="3">
        <f>C45-C41-C44</f>
        <v>1039350</v>
      </c>
      <c r="D47" s="3">
        <f t="shared" ref="D47:N47" si="25">D45-D41-D44</f>
        <v>367750</v>
      </c>
      <c r="E47" s="3">
        <f t="shared" si="25"/>
        <v>898800</v>
      </c>
      <c r="F47" s="3">
        <f t="shared" si="25"/>
        <v>444950</v>
      </c>
      <c r="G47" s="3">
        <f t="shared" si="25"/>
        <v>110800</v>
      </c>
      <c r="H47" s="3">
        <f t="shared" si="25"/>
        <v>457410</v>
      </c>
      <c r="I47" s="3">
        <f t="shared" si="25"/>
        <v>442310</v>
      </c>
      <c r="J47" s="3">
        <f t="shared" si="25"/>
        <v>1077350</v>
      </c>
      <c r="K47" s="3">
        <f t="shared" si="25"/>
        <v>406100</v>
      </c>
      <c r="L47" s="3">
        <f t="shared" si="25"/>
        <v>363400</v>
      </c>
      <c r="M47" s="3">
        <f t="shared" si="25"/>
        <v>209850</v>
      </c>
      <c r="N47" s="3">
        <f t="shared" si="25"/>
        <v>119250</v>
      </c>
      <c r="O47" s="3"/>
    </row>
    <row r="48" spans="1:15">
      <c r="A48" t="s">
        <v>15</v>
      </c>
      <c r="B48" s="2">
        <v>4000000</v>
      </c>
      <c r="C48" s="6">
        <f>B48+C47</f>
        <v>5039350</v>
      </c>
      <c r="D48" s="6">
        <f t="shared" ref="D48:J48" si="26">C48+D47</f>
        <v>5407100</v>
      </c>
      <c r="E48" s="6">
        <f t="shared" si="26"/>
        <v>6305900</v>
      </c>
      <c r="F48" s="6">
        <f t="shared" si="26"/>
        <v>6750850</v>
      </c>
      <c r="G48" s="6">
        <f t="shared" si="26"/>
        <v>6861650</v>
      </c>
      <c r="H48" s="6">
        <f t="shared" si="26"/>
        <v>7319060</v>
      </c>
      <c r="I48" s="6">
        <f t="shared" si="26"/>
        <v>7761370</v>
      </c>
      <c r="J48" s="6">
        <f t="shared" si="26"/>
        <v>8838720</v>
      </c>
      <c r="K48" s="6">
        <f>J48+K47</f>
        <v>9244820</v>
      </c>
      <c r="L48" s="6">
        <f t="shared" ref="L48:N48" si="27">K48+L47</f>
        <v>9608220</v>
      </c>
      <c r="M48" s="6">
        <f t="shared" si="27"/>
        <v>9818070</v>
      </c>
      <c r="N48" s="6">
        <f t="shared" si="27"/>
        <v>9937320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Cenário #1</vt:lpstr>
      <vt:lpstr>Cenário #2</vt:lpstr>
      <vt:lpstr>Cenário #3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Deschamps</dc:creator>
  <cp:lastModifiedBy>Fernando Deschamps</cp:lastModifiedBy>
  <dcterms:created xsi:type="dcterms:W3CDTF">2015-08-12T12:43:34Z</dcterms:created>
  <dcterms:modified xsi:type="dcterms:W3CDTF">2015-08-13T11:22:48Z</dcterms:modified>
</cp:coreProperties>
</file>