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5" yWindow="90" windowWidth="5865" windowHeight="3510" tabRatio="658" activeTab="0"/>
  </bookViews>
  <sheets>
    <sheet name="Plan_Aula" sheetId="1" r:id="rId1"/>
  </sheets>
  <definedNames>
    <definedName name="_xlnm.Print_Area" localSheetId="0">'Plan_Aula'!$B$1:$Q$128</definedName>
  </definedNames>
  <calcPr fullCalcOnLoad="1"/>
</workbook>
</file>

<file path=xl/sharedStrings.xml><?xml version="1.0" encoding="utf-8"?>
<sst xmlns="http://schemas.openxmlformats.org/spreadsheetml/2006/main" count="132" uniqueCount="128">
  <si>
    <t>Número de aulas</t>
  </si>
  <si>
    <t>Número de semanas</t>
  </si>
  <si>
    <t>Semana</t>
  </si>
  <si>
    <t>Data</t>
  </si>
  <si>
    <t>Conteúdo</t>
  </si>
  <si>
    <t>Livro Texto:</t>
  </si>
  <si>
    <t>Horário</t>
  </si>
  <si>
    <t>Dia</t>
  </si>
  <si>
    <t>NOTA  IMPORTANTE:</t>
  </si>
  <si>
    <t>Total</t>
  </si>
  <si>
    <t>A presença em sala de aula será cobrada de acordo com o regimento desta Instituição.</t>
  </si>
  <si>
    <t>MINISTÉRIO DA EDUCAÇÃO</t>
  </si>
  <si>
    <t>Referências Complementares:</t>
  </si>
  <si>
    <t>Aulas</t>
  </si>
  <si>
    <t>Universidade Federal do Paraná</t>
  </si>
  <si>
    <t>Departamento de Engenharia Mecânica</t>
  </si>
  <si>
    <t>Curso de Engenharia Mecânica</t>
  </si>
  <si>
    <t xml:space="preserve"> Semestre / ano</t>
  </si>
  <si>
    <t xml:space="preserve"> Aulas Teóricas:</t>
  </si>
  <si>
    <t xml:space="preserve"> Aulas de Laboratório:</t>
  </si>
  <si>
    <t xml:space="preserve"> Carga Horária Prevista:</t>
  </si>
  <si>
    <t xml:space="preserve"> Disciplina:</t>
  </si>
  <si>
    <t xml:space="preserve"> Turma:</t>
  </si>
  <si>
    <t xml:space="preserve"> Professor:</t>
  </si>
  <si>
    <t>AVALIAÇÃO  No.  01</t>
  </si>
  <si>
    <t>Deformação por Flexão - Fórmula de flexão - Exercícios</t>
  </si>
  <si>
    <t>Cisalhamento Transversal - Conceitos - Tensões Cisalhantes</t>
  </si>
  <si>
    <t>Transformação do Estado de Tensões</t>
  </si>
  <si>
    <t>Segunda</t>
  </si>
  <si>
    <t>Terça</t>
  </si>
  <si>
    <t>Quarta</t>
  </si>
  <si>
    <t>Quinta</t>
  </si>
  <si>
    <t>Sábado</t>
  </si>
  <si>
    <t>Ensalamento</t>
  </si>
  <si>
    <t>Flexão Pura - Conceitos - Construção de Diagramas</t>
  </si>
  <si>
    <t>Notas e documentos referentes à disciplina serão disponibilizados em área específica:</t>
  </si>
  <si>
    <t>ftp\\ftp.demec.ufpr.br\Titan\disciplinas\TM231\Jucelio</t>
  </si>
  <si>
    <t>CRITÉRIOS  PARA  APROVAÇÃO</t>
  </si>
  <si>
    <r>
      <t>Teoria da Elasticidade</t>
    </r>
    <r>
      <rPr>
        <sz val="11"/>
        <rFont val="Book Antiqua"/>
        <family val="1"/>
      </rPr>
      <t>. Ed. Guanabara Dois S.A., Rio de Janeiro, Brasil. 1980.</t>
    </r>
  </si>
  <si>
    <t xml:space="preserve">HIBBELER, R. C. </t>
  </si>
  <si>
    <r>
      <t>Resistência dos Materiais</t>
    </r>
    <r>
      <rPr>
        <sz val="11"/>
        <rFont val="Book Antiqua"/>
        <family val="1"/>
      </rPr>
      <t>. 5a. Ed., Ed. Prentice Hall, São Paulo, Brasil. 2004.</t>
    </r>
  </si>
  <si>
    <t>implicará DIRETAMENTE em reprovação.</t>
  </si>
  <si>
    <t>Assim, um número de faltas superior a 25% do número total de aulas dadas</t>
  </si>
  <si>
    <t>PLANO  DE  AULA</t>
  </si>
  <si>
    <t>Torção Pura - Conceitos - Eixos Circulares</t>
  </si>
  <si>
    <t>Tensões Principais - Círculo de Mohr 2D</t>
  </si>
  <si>
    <t>Transformação do Estado de Deformações</t>
  </si>
  <si>
    <t>Estado Plano de Tensões e Aplicações em Extensometria - Exercícios</t>
  </si>
  <si>
    <t>Teorias de Falha Material - Materiais Dúcteis</t>
  </si>
  <si>
    <t>Teorias de Falha Material - Materiais Frágeis</t>
  </si>
  <si>
    <t>Projeto de Vigas e Eixos - Exercícios</t>
  </si>
  <si>
    <t>BEER, F. P. &amp; JOHNSTON Jr., E. R.</t>
  </si>
  <si>
    <r>
      <t>Resistência dos Materiais</t>
    </r>
    <r>
      <rPr>
        <sz val="11"/>
        <rFont val="Book Antiqua"/>
        <family val="1"/>
      </rPr>
      <t>. 3a. Ed., Ed. Makron Books, São Paulo, 1996.</t>
    </r>
  </si>
  <si>
    <t>POPOV, E. P.</t>
  </si>
  <si>
    <t>SHAMES, I. H.</t>
  </si>
  <si>
    <t>TIMOSHENKO, S. P.  &amp;  GOODIER, J. N.</t>
  </si>
  <si>
    <t>MP: Média Parcial</t>
  </si>
  <si>
    <t>N_Av1: Nota da Avaliação 1</t>
  </si>
  <si>
    <t>N_Av2: Nota da Avaliação 2</t>
  </si>
  <si>
    <t>Pres: Percentual de presença em sala de aula.</t>
  </si>
  <si>
    <t>Aprovação direta:</t>
  </si>
  <si>
    <t>MP &gt;= 7,0</t>
  </si>
  <si>
    <t>e</t>
  </si>
  <si>
    <t>Pres &gt;= 75%</t>
  </si>
  <si>
    <t>4,0 &gt;= MP &gt; 7,0</t>
  </si>
  <si>
    <t xml:space="preserve">Exame Final: </t>
  </si>
  <si>
    <t>MP &lt; 4,0</t>
  </si>
  <si>
    <t>e/ou</t>
  </si>
  <si>
    <t xml:space="preserve"> Pres &lt; 75%</t>
  </si>
  <si>
    <t xml:space="preserve"> Pres &gt;= 75%</t>
  </si>
  <si>
    <t>MF: Média Final da Disciplina</t>
  </si>
  <si>
    <t>MF = (MP + N_ExF)/2</t>
  </si>
  <si>
    <t>Aprovação:</t>
  </si>
  <si>
    <t>MF &gt;= 5,0</t>
  </si>
  <si>
    <t>Reprovação:</t>
  </si>
  <si>
    <t>MF &lt; 5,0</t>
  </si>
  <si>
    <t>Reprovação Direta:</t>
  </si>
  <si>
    <t>BIBLIOGRAFIA:</t>
  </si>
  <si>
    <r>
      <t>Introdução à Mecânica dos Sólidos</t>
    </r>
    <r>
      <rPr>
        <sz val="11"/>
        <rFont val="Book Antiqua"/>
        <family val="1"/>
      </rPr>
      <t>. Ed. Edgard Blücher Ltda, São Paulo,</t>
    </r>
  </si>
  <si>
    <t>Brasil. 1978.</t>
  </si>
  <si>
    <r>
      <t>Introdução à Mecânica dos Sólidos</t>
    </r>
    <r>
      <rPr>
        <sz val="11"/>
        <rFont val="Book Antiqua"/>
        <family val="1"/>
      </rPr>
      <t>. Prentice Hall do Brasil, Rio de Janeiro,</t>
    </r>
  </si>
  <si>
    <t xml:space="preserve"> Brasil. 1983.</t>
  </si>
  <si>
    <t>N_ExF: Nota do Exame Final (para alunos que não atingiram MP suficiente para</t>
  </si>
  <si>
    <t>aprovação direta)</t>
  </si>
  <si>
    <t>Cargas Combinadas e Estado de Tensões Combinados - Exercícios</t>
  </si>
  <si>
    <t>Mecânica dos Sólidos 1  -  TM231</t>
  </si>
  <si>
    <t>,</t>
  </si>
  <si>
    <t>AVALIAÇÃO  No.  02</t>
  </si>
  <si>
    <t>Apresentação da Disciplina</t>
  </si>
  <si>
    <t>Capítulo</t>
  </si>
  <si>
    <t>Páginas</t>
  </si>
  <si>
    <t>TOTAL</t>
  </si>
  <si>
    <t>Tensões - Exercícios</t>
  </si>
  <si>
    <t xml:space="preserve">No. de Aulas (10p) </t>
  </si>
  <si>
    <t>Págs por dia</t>
  </si>
  <si>
    <t>Coeficiente de Poisson - Lei de Hooke - Exercícios</t>
  </si>
  <si>
    <t>Carga Axial - Princípio da Superposição</t>
  </si>
  <si>
    <t>Carga Axial - Tensões térmicas - Exercícios</t>
  </si>
  <si>
    <t>Torção Pura - Ângulo de torçao</t>
  </si>
  <si>
    <t>Torção Pura - Concentração de Tensões - Exercícios</t>
  </si>
  <si>
    <t>Flexão Assimétrica - Concentração de tensões - Exercícios</t>
  </si>
  <si>
    <t>Fluxo de Cisalhamento - Exercícios</t>
  </si>
  <si>
    <t>Tensão Cisalhante Máxima - Exercícios</t>
  </si>
  <si>
    <t>Correção da Prova - Dúvidas</t>
  </si>
  <si>
    <t>01 / 2010</t>
  </si>
  <si>
    <t>MP = ( N_Av1 + N_Av2 ) / 2,</t>
  </si>
  <si>
    <r>
      <t>DISPONIBILIZAÇÃO DE DOCUMENTOS (</t>
    </r>
    <r>
      <rPr>
        <b/>
        <i/>
        <sz val="12"/>
        <rFont val="Book Antiqua"/>
        <family val="1"/>
      </rPr>
      <t>ftp</t>
    </r>
    <r>
      <rPr>
        <b/>
        <sz val="11"/>
        <rFont val="Book Antiqua"/>
        <family val="1"/>
      </rPr>
      <t>)</t>
    </r>
  </si>
  <si>
    <t>Márcio F. Catapan, M.Sc.</t>
  </si>
  <si>
    <t>marciocatapan@gmail.com</t>
  </si>
  <si>
    <t>PG-03</t>
  </si>
  <si>
    <t>Revisão dos conceitos de equilíbrio</t>
  </si>
  <si>
    <t>Conceito de tensões - Tensões normais</t>
  </si>
  <si>
    <t>Tensões Cisalhantes</t>
  </si>
  <si>
    <t>Tensões Admissíveis e Projeto de Acoplamento</t>
  </si>
  <si>
    <t>Carga Axial - Exercícios</t>
  </si>
  <si>
    <t>Deformações - Introdução a Prop. Mec. Materiais / Lei de Hooke</t>
  </si>
  <si>
    <t>1 ao 5</t>
  </si>
  <si>
    <t>EXAME FINAL DA DISCIPLINA</t>
  </si>
  <si>
    <t>Período de Estudos  e  2a.-Chamada</t>
  </si>
  <si>
    <t>Período de Estudos</t>
  </si>
  <si>
    <t>6 ao 11</t>
  </si>
  <si>
    <t>B</t>
  </si>
  <si>
    <t>(Sala PG03 e PG11)</t>
  </si>
  <si>
    <t>15h30</t>
  </si>
  <si>
    <t>17h30</t>
  </si>
  <si>
    <t>PG-11</t>
  </si>
  <si>
    <t>19h30</t>
  </si>
  <si>
    <t>Projeto de Vigas e Eixos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</si>
</sst>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0"/>
    <numFmt numFmtId="175" formatCode="0.0"/>
    <numFmt numFmtId="176" formatCode="0.0%"/>
    <numFmt numFmtId="177" formatCode="#"/>
    <numFmt numFmtId="178" formatCode="#00"/>
    <numFmt numFmtId="179" formatCode="0.0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[$-416]dddd\,\ d&quot; de &quot;mmmm&quot; de &quot;yyyy"/>
    <numFmt numFmtId="185" formatCode="dd/mm/yy;@"/>
    <numFmt numFmtId="186" formatCode="[$-416]d\-mmm\-yy;@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59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Book Antiqua"/>
      <family val="1"/>
    </font>
    <font>
      <u val="single"/>
      <sz val="10"/>
      <color indexed="36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9"/>
      <name val="Book Antiqua"/>
      <family val="1"/>
    </font>
    <font>
      <b/>
      <i/>
      <sz val="10"/>
      <color indexed="10"/>
      <name val="Book Antiqua"/>
      <family val="1"/>
    </font>
    <font>
      <b/>
      <sz val="10"/>
      <color indexed="10"/>
      <name val="Book Antiqua"/>
      <family val="1"/>
    </font>
    <font>
      <sz val="10"/>
      <name val="Symbol"/>
      <family val="1"/>
    </font>
    <font>
      <b/>
      <i/>
      <sz val="13"/>
      <name val="Book Antiqua"/>
      <family val="1"/>
    </font>
    <font>
      <sz val="10"/>
      <color indexed="10"/>
      <name val="Arial"/>
      <family val="2"/>
    </font>
    <font>
      <sz val="10.5"/>
      <name val="Book Antiqua"/>
      <family val="1"/>
    </font>
    <font>
      <b/>
      <sz val="6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5" fontId="0" fillId="0" borderId="12" xfId="0" applyNumberFormat="1" applyFont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Continuous" vertical="center"/>
    </xf>
    <xf numFmtId="0" fontId="0" fillId="0" borderId="20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0" fillId="0" borderId="27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21" fillId="0" borderId="0" xfId="0" applyFont="1" applyAlignment="1">
      <alignment horizontal="justify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27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0" fontId="16" fillId="33" borderId="27" xfId="0" applyFont="1" applyFill="1" applyBorder="1" applyAlignment="1">
      <alignment horizontal="left"/>
    </xf>
    <xf numFmtId="0" fontId="16" fillId="33" borderId="10" xfId="0" applyFont="1" applyFill="1" applyBorder="1" applyAlignment="1">
      <alignment/>
    </xf>
    <xf numFmtId="49" fontId="17" fillId="33" borderId="28" xfId="0" applyNumberFormat="1" applyFont="1" applyFill="1" applyBorder="1" applyAlignment="1">
      <alignment horizontal="right"/>
    </xf>
    <xf numFmtId="0" fontId="10" fillId="33" borderId="23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6" fillId="33" borderId="23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174" fontId="17" fillId="33" borderId="24" xfId="0" applyNumberFormat="1" applyFont="1" applyFill="1" applyBorder="1" applyAlignment="1">
      <alignment horizontal="left"/>
    </xf>
    <xf numFmtId="174" fontId="17" fillId="33" borderId="24" xfId="54" applyNumberFormat="1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7" fillId="33" borderId="24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left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0" fontId="16" fillId="33" borderId="25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left"/>
    </xf>
    <xf numFmtId="0" fontId="16" fillId="33" borderId="11" xfId="0" applyFont="1" applyFill="1" applyBorder="1" applyAlignment="1">
      <alignment/>
    </xf>
    <xf numFmtId="0" fontId="17" fillId="33" borderId="26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28" xfId="0" applyFont="1" applyFill="1" applyBorder="1" applyAlignment="1">
      <alignment horizontal="centerContinuous" vertical="center"/>
    </xf>
    <xf numFmtId="0" fontId="0" fillId="33" borderId="29" xfId="0" applyFont="1" applyFill="1" applyBorder="1" applyAlignment="1">
      <alignment horizontal="left" vertical="center" indent="2"/>
    </xf>
    <xf numFmtId="0" fontId="0" fillId="33" borderId="30" xfId="0" applyFont="1" applyFill="1" applyBorder="1" applyAlignment="1">
      <alignment horizontal="left" vertical="center" indent="2"/>
    </xf>
    <xf numFmtId="0" fontId="18" fillId="33" borderId="29" xfId="0" applyFont="1" applyFill="1" applyBorder="1" applyAlignment="1">
      <alignment horizontal="centerContinuous" vertical="center"/>
    </xf>
    <xf numFmtId="0" fontId="18" fillId="33" borderId="31" xfId="0" applyFont="1" applyFill="1" applyBorder="1" applyAlignment="1">
      <alignment horizontal="centerContinuous" vertical="center"/>
    </xf>
    <xf numFmtId="0" fontId="0" fillId="33" borderId="23" xfId="0" applyFont="1" applyFill="1" applyBorder="1" applyAlignment="1">
      <alignment horizontal="left" vertical="center" indent="2"/>
    </xf>
    <xf numFmtId="0" fontId="0" fillId="33" borderId="0" xfId="0" applyFont="1" applyFill="1" applyBorder="1" applyAlignment="1">
      <alignment horizontal="left" vertical="center" indent="2"/>
    </xf>
    <xf numFmtId="0" fontId="18" fillId="33" borderId="23" xfId="0" applyFont="1" applyFill="1" applyBorder="1" applyAlignment="1">
      <alignment horizontal="centerContinuous" vertical="center"/>
    </xf>
    <xf numFmtId="0" fontId="18" fillId="33" borderId="24" xfId="0" applyFont="1" applyFill="1" applyBorder="1" applyAlignment="1">
      <alignment horizontal="centerContinuous" vertical="center"/>
    </xf>
    <xf numFmtId="20" fontId="18" fillId="33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inden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175" fontId="4" fillId="0" borderId="0" xfId="0" applyNumberFormat="1" applyFont="1" applyAlignment="1">
      <alignment horizontal="center"/>
    </xf>
    <xf numFmtId="17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85" fontId="0" fillId="0" borderId="34" xfId="0" applyNumberFormat="1" applyFont="1" applyBorder="1" applyAlignment="1">
      <alignment horizontal="centerContinuous" vertical="center"/>
    </xf>
    <xf numFmtId="0" fontId="1" fillId="0" borderId="25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34" borderId="40" xfId="0" applyFont="1" applyFill="1" applyBorder="1" applyAlignment="1">
      <alignment horizontal="left" vertical="center" indent="1"/>
    </xf>
    <xf numFmtId="0" fontId="1" fillId="34" borderId="41" xfId="0" applyFont="1" applyFill="1" applyBorder="1" applyAlignment="1">
      <alignment vertical="center"/>
    </xf>
    <xf numFmtId="0" fontId="1" fillId="34" borderId="4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20" xfId="0" applyFont="1" applyFill="1" applyBorder="1" applyAlignment="1">
      <alignment horizontal="left" vertical="center" indent="1"/>
    </xf>
    <xf numFmtId="0" fontId="25" fillId="35" borderId="32" xfId="0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 wrapText="1"/>
    </xf>
    <xf numFmtId="0" fontId="8" fillId="0" borderId="0" xfId="44" applyAlignment="1" applyProtection="1">
      <alignment/>
      <protection/>
    </xf>
    <xf numFmtId="0" fontId="0" fillId="36" borderId="17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left" vertical="center" indent="1"/>
    </xf>
    <xf numFmtId="0" fontId="0" fillId="37" borderId="21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1" fillId="38" borderId="20" xfId="0" applyFont="1" applyFill="1" applyBorder="1" applyAlignment="1">
      <alignment horizontal="left" vertical="center" indent="1"/>
    </xf>
    <xf numFmtId="0" fontId="0" fillId="38" borderId="21" xfId="0" applyFont="1" applyFill="1" applyBorder="1" applyAlignment="1">
      <alignment vertical="center"/>
    </xf>
    <xf numFmtId="0" fontId="0" fillId="38" borderId="22" xfId="0" applyFont="1" applyFill="1" applyBorder="1" applyAlignment="1">
      <alignment vertical="center"/>
    </xf>
    <xf numFmtId="0" fontId="0" fillId="36" borderId="20" xfId="0" applyFont="1" applyFill="1" applyBorder="1" applyAlignment="1">
      <alignment horizontal="left" vertical="center" indent="1"/>
    </xf>
    <xf numFmtId="0" fontId="1" fillId="36" borderId="21" xfId="0" applyFont="1" applyFill="1" applyBorder="1" applyAlignment="1">
      <alignment vertical="center"/>
    </xf>
    <xf numFmtId="0" fontId="1" fillId="36" borderId="22" xfId="0" applyFont="1" applyFill="1" applyBorder="1" applyAlignment="1">
      <alignment vertical="center"/>
    </xf>
    <xf numFmtId="0" fontId="4" fillId="38" borderId="0" xfId="0" applyFont="1" applyFill="1" applyAlignment="1">
      <alignment horizontal="center"/>
    </xf>
    <xf numFmtId="175" fontId="4" fillId="38" borderId="0" xfId="0" applyNumberFormat="1" applyFont="1" applyFill="1" applyAlignment="1">
      <alignment horizontal="center"/>
    </xf>
    <xf numFmtId="1" fontId="4" fillId="38" borderId="0" xfId="0" applyNumberFormat="1" applyFont="1" applyFill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185" fontId="0" fillId="36" borderId="12" xfId="0" applyNumberFormat="1" applyFont="1" applyFill="1" applyBorder="1" applyAlignment="1">
      <alignment horizontal="centerContinuous" vertical="center"/>
    </xf>
    <xf numFmtId="0" fontId="0" fillId="36" borderId="21" xfId="0" applyFont="1" applyFill="1" applyBorder="1" applyAlignment="1">
      <alignment vertical="center"/>
    </xf>
    <xf numFmtId="0" fontId="0" fillId="36" borderId="22" xfId="0" applyFont="1" applyFill="1" applyBorder="1" applyAlignment="1">
      <alignment vertical="center"/>
    </xf>
    <xf numFmtId="0" fontId="1" fillId="36" borderId="20" xfId="0" applyFont="1" applyFill="1" applyBorder="1" applyAlignment="1">
      <alignment horizontal="left" vertical="center" indent="1"/>
    </xf>
    <xf numFmtId="1" fontId="4" fillId="0" borderId="0" xfId="0" applyNumberFormat="1" applyFont="1" applyAlignment="1">
      <alignment horizontal="center"/>
    </xf>
    <xf numFmtId="0" fontId="18" fillId="33" borderId="27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35" borderId="29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 wrapText="1"/>
    </xf>
    <xf numFmtId="0" fontId="18" fillId="35" borderId="31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left"/>
    </xf>
    <xf numFmtId="0" fontId="15" fillId="35" borderId="24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</xdr:row>
      <xdr:rowOff>57150</xdr:rowOff>
    </xdr:from>
    <xdr:to>
      <xdr:col>14</xdr:col>
      <xdr:colOff>95250</xdr:colOff>
      <xdr:row>4</xdr:row>
      <xdr:rowOff>142875</xdr:rowOff>
    </xdr:to>
    <xdr:pic>
      <xdr:nvPicPr>
        <xdr:cNvPr id="1" name="Picture 23" descr="UFPR_DEM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04775"/>
          <a:ext cx="3981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19050</xdr:rowOff>
    </xdr:from>
    <xdr:to>
      <xdr:col>3</xdr:col>
      <xdr:colOff>419100</xdr:colOff>
      <xdr:row>5</xdr:row>
      <xdr:rowOff>76200</xdr:rowOff>
    </xdr:to>
    <xdr:pic>
      <xdr:nvPicPr>
        <xdr:cNvPr id="2" name="Picture 25" descr="UFPR_01"/>
        <xdr:cNvPicPr preferRelativeResize="1">
          <a:picLocks noChangeAspect="1"/>
        </xdr:cNvPicPr>
      </xdr:nvPicPr>
      <xdr:blipFill>
        <a:blip r:embed="rId2"/>
        <a:srcRect l="4246" t="8743" r="4246" b="8460"/>
        <a:stretch>
          <a:fillRect/>
        </a:stretch>
      </xdr:blipFill>
      <xdr:spPr>
        <a:xfrm>
          <a:off x="104775" y="66675"/>
          <a:ext cx="1276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iocatapan@gmail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showGridLines="0" tabSelected="1" zoomScaleSheetLayoutView="100" zoomScalePageLayoutView="0" workbookViewId="0" topLeftCell="A1">
      <selection activeCell="U42" sqref="U42"/>
    </sheetView>
  </sheetViews>
  <sheetFormatPr defaultColWidth="11.28125" defaultRowHeight="13.5"/>
  <cols>
    <col min="1" max="1" width="0.9921875" style="1" customWidth="1"/>
    <col min="2" max="4" width="6.7109375" style="2" customWidth="1"/>
    <col min="5" max="5" width="9.7109375" style="2" customWidth="1"/>
    <col min="6" max="18" width="5.7109375" style="1" customWidth="1"/>
    <col min="19" max="16384" width="11.28125" style="1" customWidth="1"/>
  </cols>
  <sheetData>
    <row r="1" spans="1:18" ht="3.75" customHeight="1">
      <c r="A1" s="9"/>
      <c r="B1" s="10"/>
      <c r="C1" s="10"/>
      <c r="D1" s="10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2.75" customHeight="1">
      <c r="A2" s="9"/>
      <c r="B2" s="10"/>
      <c r="C2" s="10"/>
      <c r="D2" s="10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75" customHeight="1">
      <c r="A3" s="120" t="s">
        <v>86</v>
      </c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.75" customHeight="1">
      <c r="A4" s="9"/>
      <c r="B4" s="10"/>
      <c r="C4" s="10"/>
      <c r="D4" s="10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2.75" customHeight="1">
      <c r="A5" s="9"/>
      <c r="B5" s="10"/>
      <c r="C5" s="10"/>
      <c r="D5" s="10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3" customFormat="1" ht="12.75" customHeight="1">
      <c r="A6" s="9"/>
      <c r="B6" s="9"/>
      <c r="C6" s="12"/>
      <c r="D6" s="9"/>
      <c r="E6" s="178" t="s">
        <v>11</v>
      </c>
      <c r="F6" s="178"/>
      <c r="G6" s="178"/>
      <c r="H6" s="178"/>
      <c r="I6" s="178"/>
      <c r="J6" s="178"/>
      <c r="K6" s="178"/>
      <c r="L6" s="178"/>
      <c r="M6" s="178"/>
      <c r="N6" s="9"/>
      <c r="O6" s="9"/>
      <c r="P6" s="9"/>
      <c r="Q6" s="9"/>
      <c r="R6" s="9"/>
    </row>
    <row r="7" spans="1:18" s="3" customFormat="1" ht="12.75" customHeight="1">
      <c r="A7" s="9"/>
      <c r="B7" s="9"/>
      <c r="C7" s="12"/>
      <c r="D7" s="9"/>
      <c r="E7" s="178" t="s">
        <v>14</v>
      </c>
      <c r="F7" s="178"/>
      <c r="G7" s="178"/>
      <c r="H7" s="178"/>
      <c r="I7" s="178"/>
      <c r="J7" s="178"/>
      <c r="K7" s="178"/>
      <c r="L7" s="178"/>
      <c r="M7" s="178"/>
      <c r="N7" s="9"/>
      <c r="O7" s="9"/>
      <c r="P7" s="9"/>
      <c r="Q7" s="9"/>
      <c r="R7" s="9"/>
    </row>
    <row r="8" spans="1:18" s="3" customFormat="1" ht="12.75" customHeight="1">
      <c r="A8" s="9"/>
      <c r="B8" s="9"/>
      <c r="C8" s="12"/>
      <c r="D8" s="9"/>
      <c r="E8" s="178" t="s">
        <v>15</v>
      </c>
      <c r="F8" s="178"/>
      <c r="G8" s="178"/>
      <c r="H8" s="178"/>
      <c r="I8" s="178"/>
      <c r="J8" s="178"/>
      <c r="K8" s="178"/>
      <c r="L8" s="178"/>
      <c r="M8" s="178"/>
      <c r="N8" s="9"/>
      <c r="O8" s="9"/>
      <c r="P8" s="9"/>
      <c r="Q8" s="9"/>
      <c r="R8" s="9"/>
    </row>
    <row r="9" spans="1:18" s="3" customFormat="1" ht="12.75" customHeight="1">
      <c r="A9" s="9"/>
      <c r="B9" s="9"/>
      <c r="C9" s="12"/>
      <c r="D9" s="9"/>
      <c r="E9" s="178" t="s">
        <v>16</v>
      </c>
      <c r="F9" s="178"/>
      <c r="G9" s="178"/>
      <c r="H9" s="178"/>
      <c r="I9" s="178"/>
      <c r="J9" s="178"/>
      <c r="K9" s="178"/>
      <c r="L9" s="178"/>
      <c r="M9" s="178"/>
      <c r="N9" s="9"/>
      <c r="O9" s="9"/>
      <c r="P9" s="9"/>
      <c r="Q9" s="9"/>
      <c r="R9" s="9"/>
    </row>
    <row r="10" spans="1:18" s="3" customFormat="1" ht="4.5" customHeight="1">
      <c r="A10" s="9"/>
      <c r="B10" s="13"/>
      <c r="C10" s="14"/>
      <c r="D10" s="14"/>
      <c r="E10" s="14"/>
      <c r="F10" s="14"/>
      <c r="G10" s="14"/>
      <c r="H10" s="14"/>
      <c r="I10" s="9"/>
      <c r="J10" s="9"/>
      <c r="K10" s="9"/>
      <c r="L10" s="9"/>
      <c r="M10" s="9"/>
      <c r="N10" s="9"/>
      <c r="O10" s="9"/>
      <c r="P10" s="9"/>
      <c r="Q10" s="15"/>
      <c r="R10" s="9"/>
    </row>
    <row r="11" spans="1:18" s="3" customFormat="1" ht="18" customHeight="1">
      <c r="A11" s="9"/>
      <c r="B11" s="179" t="s">
        <v>43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9"/>
    </row>
    <row r="12" spans="1:18" s="3" customFormat="1" ht="7.5" customHeight="1">
      <c r="A12" s="9"/>
      <c r="B12" s="13"/>
      <c r="C12" s="14"/>
      <c r="D12" s="14"/>
      <c r="E12" s="14"/>
      <c r="F12" s="14"/>
      <c r="G12" s="14"/>
      <c r="H12" s="14"/>
      <c r="I12" s="9"/>
      <c r="J12" s="9"/>
      <c r="K12" s="9"/>
      <c r="L12" s="9"/>
      <c r="M12" s="9"/>
      <c r="N12" s="16"/>
      <c r="O12" s="9"/>
      <c r="P12" s="9"/>
      <c r="Q12" s="15"/>
      <c r="R12" s="9"/>
    </row>
    <row r="13" spans="1:18" ht="15.75" customHeight="1">
      <c r="A13" s="9"/>
      <c r="B13" s="79" t="s">
        <v>21</v>
      </c>
      <c r="C13" s="80"/>
      <c r="D13" s="81" t="s">
        <v>85</v>
      </c>
      <c r="E13" s="82"/>
      <c r="F13" s="80"/>
      <c r="G13" s="82"/>
      <c r="H13" s="82"/>
      <c r="I13" s="82"/>
      <c r="J13" s="82"/>
      <c r="K13" s="82"/>
      <c r="L13" s="82"/>
      <c r="M13" s="83" t="s">
        <v>17</v>
      </c>
      <c r="N13" s="84"/>
      <c r="O13" s="84"/>
      <c r="P13" s="84"/>
      <c r="Q13" s="85" t="s">
        <v>104</v>
      </c>
      <c r="R13" s="9"/>
    </row>
    <row r="14" spans="1:18" ht="15.75" customHeight="1">
      <c r="A14" s="9"/>
      <c r="B14" s="86" t="s">
        <v>22</v>
      </c>
      <c r="C14" s="87"/>
      <c r="D14" s="88" t="s">
        <v>121</v>
      </c>
      <c r="E14" s="89"/>
      <c r="F14" s="87"/>
      <c r="G14" s="89"/>
      <c r="H14" s="89"/>
      <c r="I14" s="89"/>
      <c r="J14" s="89"/>
      <c r="K14" s="89"/>
      <c r="L14" s="89"/>
      <c r="M14" s="90" t="s">
        <v>18</v>
      </c>
      <c r="N14" s="91"/>
      <c r="O14" s="91"/>
      <c r="P14" s="91"/>
      <c r="Q14" s="92">
        <v>4</v>
      </c>
      <c r="R14" s="9"/>
    </row>
    <row r="15" spans="1:18" ht="15.75" customHeight="1">
      <c r="A15" s="9"/>
      <c r="B15" s="86" t="s">
        <v>23</v>
      </c>
      <c r="C15" s="87"/>
      <c r="D15" s="88" t="s">
        <v>107</v>
      </c>
      <c r="E15" s="87"/>
      <c r="F15" s="87"/>
      <c r="G15" s="87"/>
      <c r="H15" s="87"/>
      <c r="I15" s="77" t="s">
        <v>122</v>
      </c>
      <c r="J15" s="77"/>
      <c r="K15" s="89"/>
      <c r="L15" s="89"/>
      <c r="M15" s="90" t="s">
        <v>19</v>
      </c>
      <c r="N15" s="91"/>
      <c r="O15" s="91"/>
      <c r="P15" s="91"/>
      <c r="Q15" s="93">
        <v>0</v>
      </c>
      <c r="R15" s="9"/>
    </row>
    <row r="16" spans="1:18" ht="15.75" customHeight="1">
      <c r="A16" s="9"/>
      <c r="B16" s="76"/>
      <c r="C16" s="78"/>
      <c r="D16" s="150" t="s">
        <v>108</v>
      </c>
      <c r="E16" s="139"/>
      <c r="F16" s="140"/>
      <c r="G16" s="140"/>
      <c r="H16" s="139"/>
      <c r="I16" s="141"/>
      <c r="J16" s="141"/>
      <c r="K16" s="141"/>
      <c r="L16" s="141"/>
      <c r="M16" s="90" t="s">
        <v>20</v>
      </c>
      <c r="N16" s="94"/>
      <c r="O16" s="94"/>
      <c r="P16" s="94"/>
      <c r="Q16" s="95">
        <v>60</v>
      </c>
      <c r="R16" s="9"/>
    </row>
    <row r="17" spans="1:18" ht="3" customHeight="1">
      <c r="A17" s="9"/>
      <c r="B17" s="96"/>
      <c r="C17" s="97"/>
      <c r="D17" s="98"/>
      <c r="E17" s="99"/>
      <c r="F17" s="97"/>
      <c r="G17" s="97"/>
      <c r="H17" s="98"/>
      <c r="I17" s="97"/>
      <c r="J17" s="97"/>
      <c r="K17" s="97"/>
      <c r="L17" s="97"/>
      <c r="M17" s="100"/>
      <c r="N17" s="101"/>
      <c r="O17" s="102"/>
      <c r="P17" s="102"/>
      <c r="Q17" s="103"/>
      <c r="R17" s="9"/>
    </row>
    <row r="18" spans="1:18" ht="6" customHeight="1">
      <c r="A18" s="9"/>
      <c r="B18" s="14"/>
      <c r="C18" s="14"/>
      <c r="D18" s="14"/>
      <c r="E18" s="14"/>
      <c r="F18" s="14"/>
      <c r="G18" s="14"/>
      <c r="H18" s="14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4" customFormat="1" ht="15" customHeight="1">
      <c r="A19" s="17"/>
      <c r="B19" s="104"/>
      <c r="C19" s="105"/>
      <c r="D19" s="106"/>
      <c r="E19" s="106"/>
      <c r="F19" s="107" t="s">
        <v>28</v>
      </c>
      <c r="G19" s="108"/>
      <c r="H19" s="107" t="s">
        <v>29</v>
      </c>
      <c r="I19" s="108"/>
      <c r="J19" s="107" t="s">
        <v>30</v>
      </c>
      <c r="K19" s="108"/>
      <c r="L19" s="107" t="s">
        <v>31</v>
      </c>
      <c r="M19" s="108"/>
      <c r="N19" s="107" t="s">
        <v>31</v>
      </c>
      <c r="O19" s="108"/>
      <c r="P19" s="107" t="s">
        <v>32</v>
      </c>
      <c r="Q19" s="109"/>
      <c r="R19" s="17"/>
    </row>
    <row r="20" spans="1:18" ht="15" customHeight="1">
      <c r="A20" s="9"/>
      <c r="B20" s="110" t="s">
        <v>0</v>
      </c>
      <c r="C20" s="111"/>
      <c r="D20" s="111"/>
      <c r="E20" s="111"/>
      <c r="F20" s="176"/>
      <c r="G20" s="177"/>
      <c r="H20" s="176"/>
      <c r="I20" s="177"/>
      <c r="J20" s="176">
        <v>2</v>
      </c>
      <c r="K20" s="177"/>
      <c r="L20" s="176"/>
      <c r="M20" s="177"/>
      <c r="N20" s="176">
        <v>2</v>
      </c>
      <c r="O20" s="177"/>
      <c r="P20" s="112"/>
      <c r="Q20" s="113"/>
      <c r="R20" s="9"/>
    </row>
    <row r="21" spans="1:18" ht="15" customHeight="1">
      <c r="A21" s="9"/>
      <c r="B21" s="114" t="s">
        <v>1</v>
      </c>
      <c r="C21" s="115"/>
      <c r="D21" s="115"/>
      <c r="E21" s="115"/>
      <c r="F21" s="174"/>
      <c r="G21" s="175"/>
      <c r="H21" s="174"/>
      <c r="I21" s="175"/>
      <c r="J21" s="174"/>
      <c r="K21" s="175"/>
      <c r="L21" s="174"/>
      <c r="M21" s="175"/>
      <c r="N21" s="174"/>
      <c r="O21" s="175"/>
      <c r="P21" s="116"/>
      <c r="Q21" s="117"/>
      <c r="R21" s="9"/>
    </row>
    <row r="22" spans="1:18" ht="15" customHeight="1">
      <c r="A22" s="9"/>
      <c r="B22" s="110" t="s">
        <v>6</v>
      </c>
      <c r="C22" s="111"/>
      <c r="D22" s="111"/>
      <c r="E22" s="111"/>
      <c r="F22" s="118"/>
      <c r="G22" s="118"/>
      <c r="H22" s="118"/>
      <c r="I22" s="118"/>
      <c r="J22" s="118" t="s">
        <v>123</v>
      </c>
      <c r="K22" s="118" t="s">
        <v>124</v>
      </c>
      <c r="L22" s="118"/>
      <c r="M22" s="118"/>
      <c r="N22" s="118" t="s">
        <v>124</v>
      </c>
      <c r="O22" s="118" t="s">
        <v>126</v>
      </c>
      <c r="P22" s="118"/>
      <c r="Q22" s="118"/>
      <c r="R22" s="9"/>
    </row>
    <row r="23" spans="1:18" ht="15" customHeight="1">
      <c r="A23" s="9"/>
      <c r="B23" s="110" t="s">
        <v>33</v>
      </c>
      <c r="C23" s="111"/>
      <c r="D23" s="111"/>
      <c r="E23" s="111"/>
      <c r="F23" s="182"/>
      <c r="G23" s="183"/>
      <c r="H23" s="182"/>
      <c r="I23" s="183"/>
      <c r="J23" s="182" t="s">
        <v>109</v>
      </c>
      <c r="K23" s="183"/>
      <c r="L23" s="182"/>
      <c r="M23" s="183"/>
      <c r="N23" s="182" t="s">
        <v>125</v>
      </c>
      <c r="O23" s="183"/>
      <c r="P23" s="176"/>
      <c r="Q23" s="177"/>
      <c r="R23" s="9"/>
    </row>
    <row r="24" spans="1:18" ht="6" customHeight="1">
      <c r="A24" s="9"/>
      <c r="B24" s="14"/>
      <c r="C24" s="14"/>
      <c r="D24" s="14"/>
      <c r="E24" s="14"/>
      <c r="F24" s="14"/>
      <c r="G24" s="14"/>
      <c r="H24" s="14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23" s="5" customFormat="1" ht="14.25" customHeight="1">
      <c r="A25" s="16"/>
      <c r="B25" s="148" t="s">
        <v>2</v>
      </c>
      <c r="C25" s="184" t="s">
        <v>13</v>
      </c>
      <c r="D25" s="185"/>
      <c r="E25" s="149" t="s">
        <v>3</v>
      </c>
      <c r="F25" s="149" t="s">
        <v>7</v>
      </c>
      <c r="G25" s="184" t="s">
        <v>4</v>
      </c>
      <c r="H25" s="186"/>
      <c r="I25" s="186"/>
      <c r="J25" s="186"/>
      <c r="K25" s="186"/>
      <c r="L25" s="186"/>
      <c r="M25" s="186"/>
      <c r="N25" s="186"/>
      <c r="O25" s="186"/>
      <c r="P25" s="186"/>
      <c r="Q25" s="185"/>
      <c r="R25" s="16"/>
      <c r="S25" s="4" t="s">
        <v>89</v>
      </c>
      <c r="T25" s="4" t="s">
        <v>90</v>
      </c>
      <c r="U25" s="4" t="s">
        <v>94</v>
      </c>
      <c r="V25" s="5" t="s">
        <v>93</v>
      </c>
      <c r="W25" s="5" t="s">
        <v>9</v>
      </c>
    </row>
    <row r="26" spans="1:23" ht="14.25" customHeight="1">
      <c r="A26" s="9"/>
      <c r="B26" s="27">
        <v>1</v>
      </c>
      <c r="C26" s="28">
        <v>1</v>
      </c>
      <c r="D26" s="29">
        <v>2</v>
      </c>
      <c r="E26" s="30">
        <v>40401</v>
      </c>
      <c r="F26" s="74" t="str">
        <f aca="true" t="shared" si="0" ref="F26:F63">LEFT(TEXT(E26,"dddd"),3)</f>
        <v>qua</v>
      </c>
      <c r="G26" s="119" t="s">
        <v>88</v>
      </c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9"/>
      <c r="S26" s="124">
        <v>0</v>
      </c>
      <c r="T26" s="124">
        <v>9</v>
      </c>
      <c r="U26" s="124">
        <v>15</v>
      </c>
      <c r="V26" s="123">
        <f>ROUNDUP(U26/10,0)</f>
        <v>2</v>
      </c>
      <c r="W26" s="123">
        <f>V26</f>
        <v>2</v>
      </c>
    </row>
    <row r="27" spans="1:23" ht="14.25" customHeight="1">
      <c r="A27" s="9"/>
      <c r="B27" s="33">
        <v>1</v>
      </c>
      <c r="C27" s="34">
        <f>C26+2</f>
        <v>3</v>
      </c>
      <c r="D27" s="35">
        <f>C27+1</f>
        <v>4</v>
      </c>
      <c r="E27" s="36">
        <f>E26+2</f>
        <v>40403</v>
      </c>
      <c r="F27" s="75" t="str">
        <f t="shared" si="0"/>
        <v>sex</v>
      </c>
      <c r="G27" s="73" t="s">
        <v>110</v>
      </c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9"/>
      <c r="S27" s="2">
        <v>1</v>
      </c>
      <c r="T27" s="2">
        <v>50</v>
      </c>
      <c r="U27" s="2">
        <v>55</v>
      </c>
      <c r="V27" s="122">
        <v>10</v>
      </c>
      <c r="W27" s="122">
        <f>W26+V27</f>
        <v>12</v>
      </c>
    </row>
    <row r="28" spans="1:23" ht="14.25" customHeight="1">
      <c r="A28" s="9"/>
      <c r="B28" s="40">
        <v>2</v>
      </c>
      <c r="C28" s="41">
        <f>C27+2</f>
        <v>5</v>
      </c>
      <c r="D28" s="42">
        <f>C28+1</f>
        <v>6</v>
      </c>
      <c r="E28" s="30">
        <f>E26+7</f>
        <v>40408</v>
      </c>
      <c r="F28" s="75" t="str">
        <f t="shared" si="0"/>
        <v>qua</v>
      </c>
      <c r="G28" s="73" t="s">
        <v>111</v>
      </c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9"/>
      <c r="S28" s="2">
        <v>2</v>
      </c>
      <c r="T28" s="2">
        <v>10</v>
      </c>
      <c r="U28" s="2">
        <v>15</v>
      </c>
      <c r="V28" s="122">
        <f>ROUNDUP(U28/10,0)</f>
        <v>2</v>
      </c>
      <c r="W28" s="122">
        <f>W27+V28</f>
        <v>14</v>
      </c>
    </row>
    <row r="29" spans="1:23" ht="14.25" customHeight="1">
      <c r="A29" s="9"/>
      <c r="B29" s="33">
        <f aca="true" t="shared" si="1" ref="B29:B61">B27+1</f>
        <v>2</v>
      </c>
      <c r="C29" s="34">
        <f>C28+2</f>
        <v>7</v>
      </c>
      <c r="D29" s="35">
        <f>C29+1</f>
        <v>8</v>
      </c>
      <c r="E29" s="36">
        <f>E27+7</f>
        <v>40410</v>
      </c>
      <c r="F29" s="151" t="str">
        <f t="shared" si="0"/>
        <v>sex</v>
      </c>
      <c r="G29" s="73" t="s">
        <v>112</v>
      </c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9"/>
      <c r="S29" s="2">
        <v>3</v>
      </c>
      <c r="T29" s="2">
        <v>28</v>
      </c>
      <c r="U29" s="2">
        <v>35</v>
      </c>
      <c r="V29" s="122">
        <v>2</v>
      </c>
      <c r="W29" s="122">
        <f>W28+V29</f>
        <v>16</v>
      </c>
    </row>
    <row r="30" spans="1:23" ht="14.25" customHeight="1">
      <c r="A30" s="9"/>
      <c r="B30" s="40">
        <f t="shared" si="1"/>
        <v>3</v>
      </c>
      <c r="C30" s="41">
        <f>C29+2</f>
        <v>9</v>
      </c>
      <c r="D30" s="42">
        <f>C30+1</f>
        <v>10</v>
      </c>
      <c r="E30" s="30">
        <f aca="true" t="shared" si="2" ref="E30:E62">E28+7</f>
        <v>40415</v>
      </c>
      <c r="F30" s="75" t="str">
        <f t="shared" si="0"/>
        <v>qua</v>
      </c>
      <c r="G30" s="73" t="s">
        <v>113</v>
      </c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9"/>
      <c r="S30" s="2">
        <v>4</v>
      </c>
      <c r="T30" s="2">
        <v>40</v>
      </c>
      <c r="U30" s="2">
        <v>40</v>
      </c>
      <c r="V30" s="122">
        <v>6</v>
      </c>
      <c r="W30" s="122">
        <f>W29+V30</f>
        <v>22</v>
      </c>
    </row>
    <row r="31" spans="1:23" ht="14.25" customHeight="1">
      <c r="A31" s="9"/>
      <c r="B31" s="33">
        <f t="shared" si="1"/>
        <v>3</v>
      </c>
      <c r="C31" s="34">
        <f>C30+2</f>
        <v>11</v>
      </c>
      <c r="D31" s="35">
        <f aca="true" t="shared" si="3" ref="D31:D50">C31+1</f>
        <v>12</v>
      </c>
      <c r="E31" s="36">
        <f t="shared" si="2"/>
        <v>40417</v>
      </c>
      <c r="F31" s="75" t="str">
        <f t="shared" si="0"/>
        <v>sex</v>
      </c>
      <c r="G31" s="73" t="s">
        <v>92</v>
      </c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9"/>
      <c r="S31" s="2">
        <v>5</v>
      </c>
      <c r="T31" s="2">
        <v>43</v>
      </c>
      <c r="U31" s="2">
        <v>55</v>
      </c>
      <c r="V31" s="122">
        <f>ROUNDUP(U31/10,0)</f>
        <v>6</v>
      </c>
      <c r="W31" s="122">
        <f>W30+V31</f>
        <v>28</v>
      </c>
    </row>
    <row r="32" spans="1:23" ht="14.25" customHeight="1">
      <c r="A32" s="9"/>
      <c r="B32" s="40">
        <f t="shared" si="1"/>
        <v>4</v>
      </c>
      <c r="C32" s="41">
        <f aca="true" t="shared" si="4" ref="C32:C59">C31+2</f>
        <v>13</v>
      </c>
      <c r="D32" s="42">
        <f t="shared" si="3"/>
        <v>14</v>
      </c>
      <c r="E32" s="30">
        <f t="shared" si="2"/>
        <v>40422</v>
      </c>
      <c r="F32" s="75" t="str">
        <f t="shared" si="0"/>
        <v>qua</v>
      </c>
      <c r="G32" s="73" t="s">
        <v>115</v>
      </c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9"/>
      <c r="S32" s="165" t="s">
        <v>116</v>
      </c>
      <c r="T32" s="165">
        <f>SUM(T26:T31)</f>
        <v>180</v>
      </c>
      <c r="U32" s="167">
        <f>AVERAGE(U26:U31)</f>
        <v>35.833333333333336</v>
      </c>
      <c r="V32" s="166">
        <v>2</v>
      </c>
      <c r="W32" s="166">
        <v>30</v>
      </c>
    </row>
    <row r="33" spans="1:23" ht="14.25" customHeight="1">
      <c r="A33" s="9"/>
      <c r="B33" s="33">
        <f t="shared" si="1"/>
        <v>4</v>
      </c>
      <c r="C33" s="34">
        <f t="shared" si="4"/>
        <v>15</v>
      </c>
      <c r="D33" s="35">
        <f t="shared" si="3"/>
        <v>16</v>
      </c>
      <c r="E33" s="36">
        <f t="shared" si="2"/>
        <v>40424</v>
      </c>
      <c r="F33" s="75" t="str">
        <f t="shared" si="0"/>
        <v>sex</v>
      </c>
      <c r="G33" s="37" t="s">
        <v>95</v>
      </c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9"/>
      <c r="S33" s="2">
        <v>6</v>
      </c>
      <c r="T33" s="2">
        <v>60</v>
      </c>
      <c r="U33" s="2">
        <v>60</v>
      </c>
      <c r="V33" s="122">
        <f aca="true" t="shared" si="5" ref="V33:V38">ROUNDUP(U33/10,0)</f>
        <v>6</v>
      </c>
      <c r="W33" s="122">
        <f aca="true" t="shared" si="6" ref="W33:W38">W32+V33</f>
        <v>36</v>
      </c>
    </row>
    <row r="34" spans="1:23" ht="14.25" customHeight="1">
      <c r="A34" s="9"/>
      <c r="B34" s="152">
        <f t="shared" si="1"/>
        <v>5</v>
      </c>
      <c r="C34" s="153"/>
      <c r="D34" s="154"/>
      <c r="E34" s="30">
        <f t="shared" si="2"/>
        <v>40429</v>
      </c>
      <c r="F34" s="155" t="str">
        <f t="shared" si="0"/>
        <v>qua</v>
      </c>
      <c r="G34" s="156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9"/>
      <c r="S34" s="2">
        <v>7</v>
      </c>
      <c r="T34" s="2">
        <v>35</v>
      </c>
      <c r="U34" s="2">
        <v>40</v>
      </c>
      <c r="V34" s="122">
        <f t="shared" si="5"/>
        <v>4</v>
      </c>
      <c r="W34" s="122">
        <f t="shared" si="6"/>
        <v>40</v>
      </c>
    </row>
    <row r="35" spans="1:23" s="8" customFormat="1" ht="14.25" customHeight="1">
      <c r="A35" s="18"/>
      <c r="B35" s="33">
        <f t="shared" si="1"/>
        <v>5</v>
      </c>
      <c r="C35" s="34">
        <f>C33+2</f>
        <v>17</v>
      </c>
      <c r="D35" s="35">
        <f t="shared" si="3"/>
        <v>18</v>
      </c>
      <c r="E35" s="36">
        <f t="shared" si="2"/>
        <v>40431</v>
      </c>
      <c r="F35" s="75" t="str">
        <f t="shared" si="0"/>
        <v>sex</v>
      </c>
      <c r="G35" s="37" t="s">
        <v>96</v>
      </c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9"/>
      <c r="S35" s="2">
        <v>8</v>
      </c>
      <c r="T35" s="2">
        <v>20</v>
      </c>
      <c r="U35" s="2">
        <v>20</v>
      </c>
      <c r="V35" s="122">
        <f t="shared" si="5"/>
        <v>2</v>
      </c>
      <c r="W35" s="122">
        <f t="shared" si="6"/>
        <v>42</v>
      </c>
    </row>
    <row r="36" spans="1:23" ht="14.25" customHeight="1">
      <c r="A36" s="9"/>
      <c r="B36" s="40">
        <f t="shared" si="1"/>
        <v>6</v>
      </c>
      <c r="C36" s="41">
        <f t="shared" si="4"/>
        <v>19</v>
      </c>
      <c r="D36" s="42">
        <f t="shared" si="3"/>
        <v>20</v>
      </c>
      <c r="E36" s="30">
        <f t="shared" si="2"/>
        <v>40436</v>
      </c>
      <c r="F36" s="75" t="str">
        <f t="shared" si="0"/>
        <v>qua</v>
      </c>
      <c r="G36" s="37" t="s">
        <v>97</v>
      </c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18"/>
      <c r="S36" s="2">
        <v>9</v>
      </c>
      <c r="T36" s="2">
        <v>40</v>
      </c>
      <c r="U36" s="2">
        <v>40</v>
      </c>
      <c r="V36" s="122">
        <f t="shared" si="5"/>
        <v>4</v>
      </c>
      <c r="W36" s="122">
        <f t="shared" si="6"/>
        <v>46</v>
      </c>
    </row>
    <row r="37" spans="1:23" ht="14.25" customHeight="1">
      <c r="A37" s="9"/>
      <c r="B37" s="33">
        <f t="shared" si="1"/>
        <v>6</v>
      </c>
      <c r="C37" s="34">
        <f t="shared" si="4"/>
        <v>21</v>
      </c>
      <c r="D37" s="35">
        <f t="shared" si="3"/>
        <v>22</v>
      </c>
      <c r="E37" s="36">
        <f t="shared" si="2"/>
        <v>40438</v>
      </c>
      <c r="F37" s="75" t="str">
        <f t="shared" si="0"/>
        <v>sex</v>
      </c>
      <c r="G37" s="73" t="s">
        <v>114</v>
      </c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9"/>
      <c r="S37" s="2">
        <v>10</v>
      </c>
      <c r="T37" s="121">
        <v>40</v>
      </c>
      <c r="U37" s="121">
        <v>55</v>
      </c>
      <c r="V37" s="122">
        <f t="shared" si="5"/>
        <v>6</v>
      </c>
      <c r="W37" s="122">
        <f t="shared" si="6"/>
        <v>52</v>
      </c>
    </row>
    <row r="38" spans="1:23" ht="14.25" customHeight="1">
      <c r="A38" s="9"/>
      <c r="B38" s="40">
        <f t="shared" si="1"/>
        <v>7</v>
      </c>
      <c r="C38" s="41">
        <f t="shared" si="4"/>
        <v>23</v>
      </c>
      <c r="D38" s="42">
        <f t="shared" si="3"/>
        <v>24</v>
      </c>
      <c r="E38" s="30">
        <f t="shared" si="2"/>
        <v>40443</v>
      </c>
      <c r="F38" s="75" t="str">
        <f t="shared" si="0"/>
        <v>qua</v>
      </c>
      <c r="G38" s="37" t="s">
        <v>44</v>
      </c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9"/>
      <c r="S38" s="2">
        <v>11</v>
      </c>
      <c r="T38" s="2">
        <v>24</v>
      </c>
      <c r="U38" s="2">
        <v>40</v>
      </c>
      <c r="V38" s="122">
        <f t="shared" si="5"/>
        <v>4</v>
      </c>
      <c r="W38" s="122">
        <f t="shared" si="6"/>
        <v>56</v>
      </c>
    </row>
    <row r="39" spans="1:23" ht="14.25" customHeight="1">
      <c r="A39" s="9"/>
      <c r="B39" s="33">
        <f t="shared" si="1"/>
        <v>7</v>
      </c>
      <c r="C39" s="34">
        <f t="shared" si="4"/>
        <v>25</v>
      </c>
      <c r="D39" s="35">
        <f t="shared" si="3"/>
        <v>26</v>
      </c>
      <c r="E39" s="36">
        <f t="shared" si="2"/>
        <v>40445</v>
      </c>
      <c r="F39" s="75" t="str">
        <f t="shared" si="0"/>
        <v>sex</v>
      </c>
      <c r="G39" s="37" t="s">
        <v>98</v>
      </c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9"/>
      <c r="S39" s="165" t="s">
        <v>120</v>
      </c>
      <c r="T39" s="165">
        <f>SUM(T33:T38)</f>
        <v>219</v>
      </c>
      <c r="U39" s="167">
        <f>AVERAGE(U33:U38)</f>
        <v>42.5</v>
      </c>
      <c r="V39" s="166">
        <v>2</v>
      </c>
      <c r="W39" s="166">
        <v>60</v>
      </c>
    </row>
    <row r="40" spans="1:18" ht="14.25" customHeight="1">
      <c r="A40" s="9"/>
      <c r="B40" s="40">
        <f t="shared" si="1"/>
        <v>8</v>
      </c>
      <c r="C40" s="41">
        <f>C39+2</f>
        <v>27</v>
      </c>
      <c r="D40" s="42">
        <f t="shared" si="3"/>
        <v>28</v>
      </c>
      <c r="E40" s="30">
        <f t="shared" si="2"/>
        <v>40450</v>
      </c>
      <c r="F40" s="75" t="str">
        <f t="shared" si="0"/>
        <v>qua</v>
      </c>
      <c r="G40" s="37" t="s">
        <v>99</v>
      </c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9"/>
    </row>
    <row r="41" spans="1:23" ht="14.25" customHeight="1">
      <c r="A41" s="9"/>
      <c r="B41" s="40">
        <f t="shared" si="1"/>
        <v>8</v>
      </c>
      <c r="C41" s="41">
        <f>C40+2</f>
        <v>29</v>
      </c>
      <c r="D41" s="42">
        <f>C41+1</f>
        <v>30</v>
      </c>
      <c r="E41" s="36">
        <f t="shared" si="2"/>
        <v>40452</v>
      </c>
      <c r="F41" s="75" t="str">
        <f>LEFT(TEXT(E41,"dddd"),3)</f>
        <v>sex</v>
      </c>
      <c r="G41" s="159" t="s">
        <v>24</v>
      </c>
      <c r="H41" s="160"/>
      <c r="I41" s="160"/>
      <c r="J41" s="160"/>
      <c r="K41" s="160"/>
      <c r="L41" s="160"/>
      <c r="M41" s="160"/>
      <c r="N41" s="160"/>
      <c r="O41" s="160"/>
      <c r="P41" s="160"/>
      <c r="Q41" s="161"/>
      <c r="R41" s="9"/>
      <c r="S41" s="2" t="s">
        <v>91</v>
      </c>
      <c r="T41" s="2">
        <f>SUM(T32,T39)</f>
        <v>399</v>
      </c>
      <c r="U41" s="173">
        <f>AVERAGE(U32,U39)</f>
        <v>39.16666666666667</v>
      </c>
      <c r="V41" s="122"/>
      <c r="W41" s="122">
        <v>62</v>
      </c>
    </row>
    <row r="42" spans="1:18" ht="14.25" customHeight="1">
      <c r="A42" s="9"/>
      <c r="B42" s="40">
        <f t="shared" si="1"/>
        <v>9</v>
      </c>
      <c r="C42" s="41">
        <f>C41+2</f>
        <v>31</v>
      </c>
      <c r="D42" s="42">
        <f t="shared" si="3"/>
        <v>32</v>
      </c>
      <c r="E42" s="30">
        <f t="shared" si="2"/>
        <v>40457</v>
      </c>
      <c r="F42" s="75" t="str">
        <f t="shared" si="0"/>
        <v>qua</v>
      </c>
      <c r="G42" s="37" t="s">
        <v>34</v>
      </c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18"/>
    </row>
    <row r="43" spans="1:18" ht="14.25" customHeight="1">
      <c r="A43" s="9"/>
      <c r="B43" s="33">
        <f t="shared" si="1"/>
        <v>9</v>
      </c>
      <c r="C43" s="34">
        <f t="shared" si="4"/>
        <v>33</v>
      </c>
      <c r="D43" s="35">
        <f t="shared" si="3"/>
        <v>34</v>
      </c>
      <c r="E43" s="36">
        <f t="shared" si="2"/>
        <v>40459</v>
      </c>
      <c r="F43" s="75" t="str">
        <f t="shared" si="0"/>
        <v>sex</v>
      </c>
      <c r="G43" s="162" t="s">
        <v>25</v>
      </c>
      <c r="H43" s="163"/>
      <c r="I43" s="163"/>
      <c r="J43" s="163"/>
      <c r="K43" s="163"/>
      <c r="L43" s="163"/>
      <c r="M43" s="163"/>
      <c r="N43" s="163"/>
      <c r="O43" s="163"/>
      <c r="P43" s="163"/>
      <c r="Q43" s="164"/>
      <c r="R43" s="9"/>
    </row>
    <row r="44" spans="1:23" s="7" customFormat="1" ht="14.25" customHeight="1">
      <c r="A44" s="19"/>
      <c r="B44" s="168">
        <f t="shared" si="1"/>
        <v>10</v>
      </c>
      <c r="C44" s="34">
        <f>C43+2</f>
        <v>35</v>
      </c>
      <c r="D44" s="35">
        <f>C44+1</f>
        <v>36</v>
      </c>
      <c r="E44" s="169">
        <f t="shared" si="2"/>
        <v>40464</v>
      </c>
      <c r="F44" s="151" t="str">
        <f t="shared" si="0"/>
        <v>qua</v>
      </c>
      <c r="G44" s="172" t="s">
        <v>103</v>
      </c>
      <c r="H44" s="170"/>
      <c r="I44" s="170"/>
      <c r="J44" s="170"/>
      <c r="K44" s="170"/>
      <c r="L44" s="170"/>
      <c r="M44" s="170"/>
      <c r="N44" s="170"/>
      <c r="O44" s="170"/>
      <c r="P44" s="170"/>
      <c r="Q44" s="171"/>
      <c r="R44" s="9"/>
      <c r="S44" s="1"/>
      <c r="T44" s="1"/>
      <c r="U44" s="1"/>
      <c r="V44" s="1"/>
      <c r="W44" s="1"/>
    </row>
    <row r="45" spans="1:23" s="3" customFormat="1" ht="14.25" customHeight="1">
      <c r="A45" s="9"/>
      <c r="B45" s="33">
        <f t="shared" si="1"/>
        <v>10</v>
      </c>
      <c r="C45" s="41">
        <f t="shared" si="4"/>
        <v>37</v>
      </c>
      <c r="D45" s="42">
        <f>C45+1</f>
        <v>38</v>
      </c>
      <c r="E45" s="36">
        <f t="shared" si="2"/>
        <v>40466</v>
      </c>
      <c r="F45" s="75" t="str">
        <f t="shared" si="0"/>
        <v>sex</v>
      </c>
      <c r="G45" s="37" t="s">
        <v>100</v>
      </c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19"/>
      <c r="S45" s="7"/>
      <c r="T45" s="7"/>
      <c r="U45" s="7"/>
      <c r="V45" s="7"/>
      <c r="W45" s="7"/>
    </row>
    <row r="46" spans="1:23" ht="14.25" customHeight="1">
      <c r="A46" s="9"/>
      <c r="B46" s="40">
        <f t="shared" si="1"/>
        <v>11</v>
      </c>
      <c r="C46" s="34">
        <f t="shared" si="4"/>
        <v>39</v>
      </c>
      <c r="D46" s="35">
        <f>C46+1</f>
        <v>40</v>
      </c>
      <c r="E46" s="30">
        <f t="shared" si="2"/>
        <v>40471</v>
      </c>
      <c r="F46" s="75" t="str">
        <f t="shared" si="0"/>
        <v>qua</v>
      </c>
      <c r="G46" s="37" t="s">
        <v>26</v>
      </c>
      <c r="H46" s="38"/>
      <c r="I46" s="38"/>
      <c r="J46" s="38"/>
      <c r="K46" s="38"/>
      <c r="L46" s="38"/>
      <c r="M46" s="38"/>
      <c r="N46" s="38"/>
      <c r="O46" s="38"/>
      <c r="P46" s="38"/>
      <c r="Q46" s="39"/>
      <c r="R46" s="9"/>
      <c r="S46" s="3"/>
      <c r="T46" s="3"/>
      <c r="U46" s="3"/>
      <c r="V46" s="3"/>
      <c r="W46" s="3"/>
    </row>
    <row r="47" spans="1:18" ht="14.25" customHeight="1">
      <c r="A47" s="9"/>
      <c r="B47" s="33">
        <f t="shared" si="1"/>
        <v>11</v>
      </c>
      <c r="C47" s="41">
        <f t="shared" si="4"/>
        <v>41</v>
      </c>
      <c r="D47" s="42">
        <f>C47+1</f>
        <v>42</v>
      </c>
      <c r="E47" s="36">
        <f t="shared" si="2"/>
        <v>40473</v>
      </c>
      <c r="F47" s="75" t="str">
        <f t="shared" si="0"/>
        <v>sex</v>
      </c>
      <c r="G47" s="37" t="s">
        <v>101</v>
      </c>
      <c r="H47" s="38"/>
      <c r="I47" s="38"/>
      <c r="J47" s="38"/>
      <c r="K47" s="38"/>
      <c r="L47" s="38"/>
      <c r="M47" s="38"/>
      <c r="N47" s="38"/>
      <c r="O47" s="38"/>
      <c r="P47" s="38"/>
      <c r="Q47" s="39"/>
      <c r="R47" s="9"/>
    </row>
    <row r="48" spans="1:23" s="6" customFormat="1" ht="14.25" customHeight="1">
      <c r="A48" s="20"/>
      <c r="B48" s="40">
        <f t="shared" si="1"/>
        <v>12</v>
      </c>
      <c r="C48" s="34">
        <f t="shared" si="4"/>
        <v>43</v>
      </c>
      <c r="D48" s="35">
        <f>C48+1</f>
        <v>44</v>
      </c>
      <c r="E48" s="30">
        <f t="shared" si="2"/>
        <v>40478</v>
      </c>
      <c r="F48" s="75" t="str">
        <f t="shared" si="0"/>
        <v>qua</v>
      </c>
      <c r="G48" s="73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9"/>
      <c r="S48" s="1"/>
      <c r="T48" s="1"/>
      <c r="U48" s="1"/>
      <c r="V48" s="1"/>
      <c r="W48" s="1"/>
    </row>
    <row r="49" spans="1:23" ht="14.25" customHeight="1">
      <c r="A49" s="9"/>
      <c r="B49" s="33">
        <f t="shared" si="1"/>
        <v>12</v>
      </c>
      <c r="C49" s="34">
        <f t="shared" si="4"/>
        <v>45</v>
      </c>
      <c r="D49" s="35">
        <f t="shared" si="3"/>
        <v>46</v>
      </c>
      <c r="E49" s="36">
        <f t="shared" si="2"/>
        <v>40480</v>
      </c>
      <c r="F49" s="75" t="str">
        <f t="shared" si="0"/>
        <v>sex</v>
      </c>
      <c r="G49" s="37" t="s">
        <v>27</v>
      </c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20"/>
      <c r="S49" s="6"/>
      <c r="T49" s="6"/>
      <c r="U49" s="6"/>
      <c r="V49" s="6"/>
      <c r="W49" s="6"/>
    </row>
    <row r="50" spans="1:18" ht="14.25" customHeight="1">
      <c r="A50" s="9"/>
      <c r="B50" s="168">
        <f t="shared" si="1"/>
        <v>13</v>
      </c>
      <c r="C50" s="34">
        <f t="shared" si="4"/>
        <v>47</v>
      </c>
      <c r="D50" s="35">
        <f t="shared" si="3"/>
        <v>48</v>
      </c>
      <c r="E50" s="169">
        <f t="shared" si="2"/>
        <v>40485</v>
      </c>
      <c r="F50" s="151" t="str">
        <f t="shared" si="0"/>
        <v>qua</v>
      </c>
      <c r="G50" s="162" t="s">
        <v>45</v>
      </c>
      <c r="H50" s="170"/>
      <c r="I50" s="170"/>
      <c r="J50" s="170"/>
      <c r="K50" s="170"/>
      <c r="L50" s="170"/>
      <c r="M50" s="170"/>
      <c r="N50" s="170"/>
      <c r="O50" s="170"/>
      <c r="P50" s="170"/>
      <c r="Q50" s="171"/>
      <c r="R50" s="9"/>
    </row>
    <row r="51" spans="1:18" ht="14.25" customHeight="1">
      <c r="A51" s="9"/>
      <c r="B51" s="33">
        <f t="shared" si="1"/>
        <v>13</v>
      </c>
      <c r="C51" s="34">
        <f t="shared" si="4"/>
        <v>49</v>
      </c>
      <c r="D51" s="35">
        <f aca="true" t="shared" si="7" ref="D51:D59">C51+1</f>
        <v>50</v>
      </c>
      <c r="E51" s="36">
        <f t="shared" si="2"/>
        <v>40487</v>
      </c>
      <c r="F51" s="75" t="str">
        <f t="shared" si="0"/>
        <v>sex</v>
      </c>
      <c r="G51" s="37" t="s">
        <v>102</v>
      </c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9"/>
    </row>
    <row r="52" spans="1:18" ht="14.25" customHeight="1">
      <c r="A52" s="9"/>
      <c r="B52" s="40">
        <f t="shared" si="1"/>
        <v>14</v>
      </c>
      <c r="C52" s="34">
        <f t="shared" si="4"/>
        <v>51</v>
      </c>
      <c r="D52" s="35">
        <f t="shared" si="7"/>
        <v>52</v>
      </c>
      <c r="E52" s="30">
        <f t="shared" si="2"/>
        <v>40492</v>
      </c>
      <c r="F52" s="75" t="str">
        <f t="shared" si="0"/>
        <v>qua</v>
      </c>
      <c r="G52" s="37" t="s">
        <v>46</v>
      </c>
      <c r="H52" s="38"/>
      <c r="I52" s="38"/>
      <c r="J52" s="38"/>
      <c r="K52" s="38"/>
      <c r="L52" s="38"/>
      <c r="M52" s="38"/>
      <c r="N52" s="38"/>
      <c r="O52" s="38"/>
      <c r="P52" s="38"/>
      <c r="Q52" s="39"/>
      <c r="R52" s="9"/>
    </row>
    <row r="53" spans="1:18" ht="14.25" customHeight="1">
      <c r="A53" s="9"/>
      <c r="B53" s="33">
        <f t="shared" si="1"/>
        <v>14</v>
      </c>
      <c r="C53" s="34">
        <f t="shared" si="4"/>
        <v>53</v>
      </c>
      <c r="D53" s="35">
        <f t="shared" si="7"/>
        <v>54</v>
      </c>
      <c r="E53" s="36">
        <f t="shared" si="2"/>
        <v>40494</v>
      </c>
      <c r="F53" s="75" t="str">
        <f t="shared" si="0"/>
        <v>sex</v>
      </c>
      <c r="G53" s="37" t="s">
        <v>47</v>
      </c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9"/>
    </row>
    <row r="54" spans="1:18" ht="14.25" customHeight="1">
      <c r="A54" s="9"/>
      <c r="B54" s="40">
        <f t="shared" si="1"/>
        <v>15</v>
      </c>
      <c r="C54" s="34">
        <f t="shared" si="4"/>
        <v>55</v>
      </c>
      <c r="D54" s="35">
        <f t="shared" si="7"/>
        <v>56</v>
      </c>
      <c r="E54" s="30">
        <f t="shared" si="2"/>
        <v>40499</v>
      </c>
      <c r="F54" s="75" t="str">
        <f t="shared" si="0"/>
        <v>qua</v>
      </c>
      <c r="G54" s="37" t="s">
        <v>48</v>
      </c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9"/>
    </row>
    <row r="55" spans="1:18" ht="14.25" customHeight="1">
      <c r="A55" s="9"/>
      <c r="B55" s="33">
        <f t="shared" si="1"/>
        <v>15</v>
      </c>
      <c r="C55" s="34">
        <f t="shared" si="4"/>
        <v>57</v>
      </c>
      <c r="D55" s="35">
        <f t="shared" si="7"/>
        <v>58</v>
      </c>
      <c r="E55" s="36">
        <f t="shared" si="2"/>
        <v>40501</v>
      </c>
      <c r="F55" s="75" t="str">
        <f t="shared" si="0"/>
        <v>sex</v>
      </c>
      <c r="G55" s="37" t="s">
        <v>49</v>
      </c>
      <c r="H55" s="38"/>
      <c r="I55" s="38"/>
      <c r="J55" s="38"/>
      <c r="K55" s="38"/>
      <c r="L55" s="38"/>
      <c r="M55" s="38"/>
      <c r="N55" s="38"/>
      <c r="O55" s="38"/>
      <c r="P55" s="38"/>
      <c r="Q55" s="39"/>
      <c r="R55" s="9"/>
    </row>
    <row r="56" spans="1:18" ht="14.25" customHeight="1">
      <c r="A56" s="9"/>
      <c r="B56" s="40">
        <f t="shared" si="1"/>
        <v>16</v>
      </c>
      <c r="C56" s="34">
        <f t="shared" si="4"/>
        <v>59</v>
      </c>
      <c r="D56" s="35">
        <f t="shared" si="7"/>
        <v>60</v>
      </c>
      <c r="E56" s="30">
        <f t="shared" si="2"/>
        <v>40506</v>
      </c>
      <c r="F56" s="75" t="str">
        <f t="shared" si="0"/>
        <v>qua</v>
      </c>
      <c r="G56" s="73" t="s">
        <v>127</v>
      </c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9"/>
    </row>
    <row r="57" spans="1:18" ht="14.25" customHeight="1">
      <c r="A57" s="9"/>
      <c r="B57" s="33">
        <f t="shared" si="1"/>
        <v>16</v>
      </c>
      <c r="C57" s="34">
        <f t="shared" si="4"/>
        <v>61</v>
      </c>
      <c r="D57" s="35">
        <f t="shared" si="7"/>
        <v>62</v>
      </c>
      <c r="E57" s="36">
        <f t="shared" si="2"/>
        <v>40508</v>
      </c>
      <c r="F57" s="75" t="str">
        <f t="shared" si="0"/>
        <v>sex</v>
      </c>
      <c r="G57" s="37" t="s">
        <v>50</v>
      </c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9"/>
    </row>
    <row r="58" spans="1:18" ht="14.25" customHeight="1">
      <c r="A58" s="9"/>
      <c r="B58" s="40">
        <f t="shared" si="1"/>
        <v>17</v>
      </c>
      <c r="C58" s="34">
        <f t="shared" si="4"/>
        <v>63</v>
      </c>
      <c r="D58" s="35">
        <f t="shared" si="7"/>
        <v>64</v>
      </c>
      <c r="E58" s="30">
        <f t="shared" si="2"/>
        <v>40513</v>
      </c>
      <c r="F58" s="75" t="str">
        <f t="shared" si="0"/>
        <v>qua</v>
      </c>
      <c r="G58" s="159" t="s">
        <v>87</v>
      </c>
      <c r="H58" s="160"/>
      <c r="I58" s="160"/>
      <c r="J58" s="160"/>
      <c r="K58" s="160"/>
      <c r="L58" s="160"/>
      <c r="M58" s="160"/>
      <c r="N58" s="160"/>
      <c r="O58" s="160"/>
      <c r="P58" s="160"/>
      <c r="Q58" s="161"/>
      <c r="R58" s="9"/>
    </row>
    <row r="59" spans="1:18" ht="14.25" customHeight="1">
      <c r="A59" s="9"/>
      <c r="B59" s="40">
        <f t="shared" si="1"/>
        <v>17</v>
      </c>
      <c r="C59" s="34">
        <f t="shared" si="4"/>
        <v>65</v>
      </c>
      <c r="D59" s="35">
        <f t="shared" si="7"/>
        <v>66</v>
      </c>
      <c r="E59" s="36">
        <f t="shared" si="2"/>
        <v>40515</v>
      </c>
      <c r="F59" s="75" t="str">
        <f t="shared" si="0"/>
        <v>sex</v>
      </c>
      <c r="G59" s="162" t="s">
        <v>103</v>
      </c>
      <c r="H59" s="163"/>
      <c r="I59" s="163"/>
      <c r="J59" s="163"/>
      <c r="K59" s="163"/>
      <c r="L59" s="163"/>
      <c r="M59" s="163"/>
      <c r="N59" s="163"/>
      <c r="O59" s="163"/>
      <c r="P59" s="163"/>
      <c r="Q59" s="164"/>
      <c r="R59" s="9"/>
    </row>
    <row r="60" spans="1:18" ht="14.25" customHeight="1">
      <c r="A60" s="9"/>
      <c r="B60" s="142">
        <f t="shared" si="1"/>
        <v>18</v>
      </c>
      <c r="C60" s="143"/>
      <c r="D60" s="144"/>
      <c r="E60" s="30">
        <f t="shared" si="2"/>
        <v>40520</v>
      </c>
      <c r="F60" s="75" t="str">
        <f t="shared" si="0"/>
        <v>qua</v>
      </c>
      <c r="G60" s="147" t="s">
        <v>118</v>
      </c>
      <c r="H60" s="145"/>
      <c r="I60" s="145"/>
      <c r="J60" s="145"/>
      <c r="K60" s="145"/>
      <c r="L60" s="145"/>
      <c r="M60" s="145"/>
      <c r="N60" s="145"/>
      <c r="O60" s="145"/>
      <c r="P60" s="145"/>
      <c r="Q60" s="146"/>
      <c r="R60" s="9"/>
    </row>
    <row r="61" spans="1:18" ht="14.25" customHeight="1">
      <c r="A61" s="9"/>
      <c r="B61" s="142">
        <f t="shared" si="1"/>
        <v>18</v>
      </c>
      <c r="C61" s="143"/>
      <c r="D61" s="144"/>
      <c r="E61" s="36">
        <f t="shared" si="2"/>
        <v>40522</v>
      </c>
      <c r="F61" s="75" t="str">
        <f t="shared" si="0"/>
        <v>sex</v>
      </c>
      <c r="G61" s="147" t="s">
        <v>119</v>
      </c>
      <c r="H61" s="145"/>
      <c r="I61" s="145"/>
      <c r="J61" s="145"/>
      <c r="K61" s="145"/>
      <c r="L61" s="145"/>
      <c r="M61" s="145"/>
      <c r="N61" s="145"/>
      <c r="O61" s="145"/>
      <c r="P61" s="145"/>
      <c r="Q61" s="146"/>
      <c r="R61" s="9"/>
    </row>
    <row r="62" spans="1:18" ht="14.25" customHeight="1">
      <c r="A62" s="9"/>
      <c r="B62" s="132">
        <v>19</v>
      </c>
      <c r="C62" s="133"/>
      <c r="D62" s="134"/>
      <c r="E62" s="30">
        <f t="shared" si="2"/>
        <v>40527</v>
      </c>
      <c r="F62" s="135" t="str">
        <f t="shared" si="0"/>
        <v>qua</v>
      </c>
      <c r="G62" s="136" t="s">
        <v>117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8"/>
      <c r="R62" s="9"/>
    </row>
    <row r="63" spans="1:18" ht="0.75" customHeight="1">
      <c r="A63" s="9"/>
      <c r="B63" s="125">
        <f>B62+1</f>
        <v>20</v>
      </c>
      <c r="C63" s="126"/>
      <c r="D63" s="127"/>
      <c r="E63" s="128">
        <f>E62+7</f>
        <v>40534</v>
      </c>
      <c r="F63" s="125" t="str">
        <f t="shared" si="0"/>
        <v>qua</v>
      </c>
      <c r="G63" s="129"/>
      <c r="H63" s="130"/>
      <c r="I63" s="130"/>
      <c r="J63" s="130"/>
      <c r="K63" s="130"/>
      <c r="L63" s="130"/>
      <c r="M63" s="130"/>
      <c r="N63" s="130"/>
      <c r="O63" s="130"/>
      <c r="P63" s="130"/>
      <c r="Q63" s="131"/>
      <c r="R63" s="9"/>
    </row>
    <row r="64" spans="1:18" ht="6" customHeight="1">
      <c r="A64" s="9"/>
      <c r="B64" s="21"/>
      <c r="C64" s="21"/>
      <c r="D64" s="22"/>
      <c r="E64" s="23"/>
      <c r="F64" s="22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9"/>
    </row>
    <row r="65" spans="1:18" ht="6" customHeight="1">
      <c r="A65" s="25"/>
      <c r="B65" s="26"/>
      <c r="C65" s="187"/>
      <c r="D65" s="187"/>
      <c r="E65" s="187"/>
      <c r="F65" s="187"/>
      <c r="G65" s="187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9"/>
    </row>
    <row r="66" spans="1:18" ht="6" customHeight="1">
      <c r="A66" s="9"/>
      <c r="B66" s="53"/>
      <c r="C66" s="54"/>
      <c r="D66" s="54"/>
      <c r="E66" s="54"/>
      <c r="F66" s="54"/>
      <c r="G66" s="54"/>
      <c r="H66" s="55"/>
      <c r="I66" s="55"/>
      <c r="J66" s="55"/>
      <c r="K66" s="55"/>
      <c r="L66" s="55"/>
      <c r="M66" s="55"/>
      <c r="N66" s="55"/>
      <c r="O66" s="55"/>
      <c r="P66" s="55"/>
      <c r="Q66" s="56"/>
      <c r="R66" s="25"/>
    </row>
    <row r="67" spans="1:18" ht="16.5" customHeight="1">
      <c r="A67" s="9"/>
      <c r="B67" s="57"/>
      <c r="C67" s="188" t="s">
        <v>77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9"/>
      <c r="R67" s="9"/>
    </row>
    <row r="68" spans="1:18" ht="6" customHeight="1">
      <c r="A68" s="9"/>
      <c r="B68" s="57"/>
      <c r="C68" s="44"/>
      <c r="D68" s="58"/>
      <c r="E68" s="59"/>
      <c r="F68" s="58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1"/>
      <c r="R68" s="9"/>
    </row>
    <row r="69" spans="1:18" ht="15" customHeight="1">
      <c r="A69" s="9"/>
      <c r="B69" s="57"/>
      <c r="C69" s="70" t="s">
        <v>5</v>
      </c>
      <c r="D69" s="67"/>
      <c r="E69" s="68"/>
      <c r="F69" s="62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4"/>
      <c r="R69" s="9"/>
    </row>
    <row r="70" spans="1:18" ht="6" customHeight="1">
      <c r="A70" s="9"/>
      <c r="B70" s="57"/>
      <c r="C70" s="58"/>
      <c r="D70" s="44"/>
      <c r="E70" s="59"/>
      <c r="F70" s="59"/>
      <c r="G70" s="58"/>
      <c r="H70" s="60"/>
      <c r="I70" s="60"/>
      <c r="J70" s="60"/>
      <c r="K70" s="60"/>
      <c r="L70" s="60"/>
      <c r="M70" s="60"/>
      <c r="N70" s="60"/>
      <c r="O70" s="60"/>
      <c r="P70" s="60"/>
      <c r="Q70" s="61"/>
      <c r="R70" s="9"/>
    </row>
    <row r="71" spans="1:18" ht="15" customHeight="1">
      <c r="A71" s="9"/>
      <c r="B71" s="57"/>
      <c r="C71" s="58"/>
      <c r="D71" s="44" t="s">
        <v>39</v>
      </c>
      <c r="E71" s="59"/>
      <c r="F71" s="59"/>
      <c r="G71" s="58"/>
      <c r="H71" s="60"/>
      <c r="I71" s="60"/>
      <c r="J71" s="60"/>
      <c r="K71" s="60"/>
      <c r="L71" s="60"/>
      <c r="M71" s="60"/>
      <c r="N71" s="60"/>
      <c r="O71" s="60"/>
      <c r="P71" s="60"/>
      <c r="Q71" s="61"/>
      <c r="R71" s="9"/>
    </row>
    <row r="72" spans="1:18" ht="15" customHeight="1">
      <c r="A72" s="9"/>
      <c r="B72" s="57"/>
      <c r="C72" s="58"/>
      <c r="D72" s="46" t="s">
        <v>40</v>
      </c>
      <c r="E72" s="59"/>
      <c r="F72" s="59"/>
      <c r="G72" s="58"/>
      <c r="H72" s="60"/>
      <c r="I72" s="60"/>
      <c r="J72" s="60"/>
      <c r="K72" s="60"/>
      <c r="L72" s="60"/>
      <c r="M72" s="60"/>
      <c r="N72" s="60"/>
      <c r="O72" s="60"/>
      <c r="P72" s="60"/>
      <c r="Q72" s="61"/>
      <c r="R72" s="9"/>
    </row>
    <row r="73" spans="1:18" ht="18" customHeight="1">
      <c r="A73" s="9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5"/>
      <c r="R73" s="9"/>
    </row>
    <row r="74" spans="1:18" ht="15" customHeight="1">
      <c r="A74" s="9"/>
      <c r="B74" s="57"/>
      <c r="C74" s="70" t="s">
        <v>12</v>
      </c>
      <c r="D74" s="66"/>
      <c r="E74" s="69"/>
      <c r="F74" s="62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4"/>
      <c r="R74" s="9"/>
    </row>
    <row r="75" spans="1:18" ht="6" customHeight="1">
      <c r="A75" s="9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  <c r="R75" s="9"/>
    </row>
    <row r="76" spans="1:18" ht="15" customHeight="1">
      <c r="A76" s="9"/>
      <c r="B76" s="57"/>
      <c r="C76" s="58">
        <v>1</v>
      </c>
      <c r="D76" s="60" t="s">
        <v>51</v>
      </c>
      <c r="E76" s="59"/>
      <c r="F76" s="58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1"/>
      <c r="R76" s="9"/>
    </row>
    <row r="77" spans="1:18" ht="15" customHeight="1">
      <c r="A77" s="9"/>
      <c r="B77" s="57"/>
      <c r="C77" s="58"/>
      <c r="D77" s="46" t="s">
        <v>52</v>
      </c>
      <c r="E77" s="59"/>
      <c r="F77" s="58"/>
      <c r="G77" s="58"/>
      <c r="H77" s="60"/>
      <c r="I77" s="60"/>
      <c r="J77" s="60"/>
      <c r="K77" s="60"/>
      <c r="L77" s="60"/>
      <c r="M77" s="60"/>
      <c r="N77" s="60"/>
      <c r="O77" s="60"/>
      <c r="P77" s="60"/>
      <c r="Q77" s="61"/>
      <c r="R77" s="9"/>
    </row>
    <row r="78" spans="1:18" ht="6" customHeight="1">
      <c r="A78" s="9"/>
      <c r="B78" s="57"/>
      <c r="C78" s="58"/>
      <c r="D78" s="44"/>
      <c r="E78" s="59"/>
      <c r="F78" s="59"/>
      <c r="G78" s="58"/>
      <c r="H78" s="60"/>
      <c r="I78" s="60"/>
      <c r="J78" s="60"/>
      <c r="K78" s="60"/>
      <c r="L78" s="60"/>
      <c r="M78" s="60"/>
      <c r="N78" s="60"/>
      <c r="O78" s="60"/>
      <c r="P78" s="60"/>
      <c r="Q78" s="61"/>
      <c r="R78" s="9"/>
    </row>
    <row r="79" spans="1:18" ht="15" customHeight="1">
      <c r="A79" s="9"/>
      <c r="B79" s="57"/>
      <c r="C79" s="58">
        <f>C76+1</f>
        <v>2</v>
      </c>
      <c r="D79" s="44" t="s">
        <v>53</v>
      </c>
      <c r="E79" s="59"/>
      <c r="F79" s="59"/>
      <c r="G79" s="58"/>
      <c r="H79" s="60"/>
      <c r="I79" s="60"/>
      <c r="J79" s="60"/>
      <c r="K79" s="60"/>
      <c r="L79" s="60"/>
      <c r="M79" s="60"/>
      <c r="N79" s="60"/>
      <c r="O79" s="60"/>
      <c r="P79" s="60"/>
      <c r="Q79" s="61"/>
      <c r="R79" s="9"/>
    </row>
    <row r="80" spans="1:21" ht="15" customHeight="1">
      <c r="A80" s="9"/>
      <c r="B80" s="57"/>
      <c r="C80" s="58"/>
      <c r="D80" s="46" t="s">
        <v>78</v>
      </c>
      <c r="E80" s="59"/>
      <c r="F80" s="59"/>
      <c r="G80" s="58"/>
      <c r="H80" s="60"/>
      <c r="I80" s="60"/>
      <c r="J80" s="60"/>
      <c r="K80" s="60"/>
      <c r="L80" s="60"/>
      <c r="M80" s="60"/>
      <c r="N80" s="60"/>
      <c r="O80" s="60"/>
      <c r="P80" s="60"/>
      <c r="Q80" s="61"/>
      <c r="R80" s="9"/>
      <c r="T80" s="65"/>
      <c r="U80" s="65"/>
    </row>
    <row r="81" spans="1:21" ht="15" customHeight="1">
      <c r="A81" s="9"/>
      <c r="B81" s="57"/>
      <c r="C81" s="58"/>
      <c r="D81" s="44" t="s">
        <v>79</v>
      </c>
      <c r="E81" s="59"/>
      <c r="F81" s="59"/>
      <c r="G81" s="58"/>
      <c r="H81" s="60"/>
      <c r="I81" s="60"/>
      <c r="J81" s="60"/>
      <c r="K81" s="60"/>
      <c r="L81" s="60"/>
      <c r="M81" s="60"/>
      <c r="N81" s="60"/>
      <c r="O81" s="60"/>
      <c r="P81" s="60"/>
      <c r="Q81" s="61"/>
      <c r="R81" s="9"/>
      <c r="T81" s="65"/>
      <c r="U81" s="65"/>
    </row>
    <row r="82" spans="1:21" ht="6" customHeight="1">
      <c r="A82" s="9"/>
      <c r="B82" s="57"/>
      <c r="C82" s="58"/>
      <c r="D82" s="44"/>
      <c r="E82" s="59"/>
      <c r="F82" s="59"/>
      <c r="G82" s="58"/>
      <c r="H82" s="60"/>
      <c r="I82" s="60"/>
      <c r="J82" s="60"/>
      <c r="K82" s="60"/>
      <c r="L82" s="60"/>
      <c r="M82" s="60"/>
      <c r="N82" s="60"/>
      <c r="O82" s="60"/>
      <c r="P82" s="60"/>
      <c r="Q82" s="61"/>
      <c r="R82" s="9"/>
      <c r="T82" s="65"/>
      <c r="U82" s="65"/>
    </row>
    <row r="83" spans="1:21" ht="15" customHeight="1">
      <c r="A83" s="9"/>
      <c r="B83" s="57"/>
      <c r="C83" s="58">
        <f>C79+1</f>
        <v>3</v>
      </c>
      <c r="D83" s="44" t="s">
        <v>54</v>
      </c>
      <c r="E83" s="59"/>
      <c r="F83" s="59"/>
      <c r="G83" s="58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9"/>
      <c r="T83" s="65"/>
      <c r="U83" s="65"/>
    </row>
    <row r="84" spans="1:21" ht="15" customHeight="1">
      <c r="A84" s="9"/>
      <c r="B84" s="57"/>
      <c r="C84" s="58"/>
      <c r="D84" s="46" t="s">
        <v>80</v>
      </c>
      <c r="E84" s="59"/>
      <c r="F84" s="59"/>
      <c r="G84" s="58"/>
      <c r="H84" s="60"/>
      <c r="I84" s="60"/>
      <c r="J84" s="60"/>
      <c r="K84" s="60"/>
      <c r="L84" s="60"/>
      <c r="M84" s="60"/>
      <c r="N84" s="60"/>
      <c r="O84" s="60"/>
      <c r="P84" s="60"/>
      <c r="Q84" s="61"/>
      <c r="R84" s="9"/>
      <c r="T84" s="65"/>
      <c r="U84" s="65"/>
    </row>
    <row r="85" spans="1:21" ht="15" customHeight="1">
      <c r="A85" s="9"/>
      <c r="B85" s="57"/>
      <c r="C85" s="58"/>
      <c r="D85" s="44" t="s">
        <v>81</v>
      </c>
      <c r="E85" s="59"/>
      <c r="F85" s="59"/>
      <c r="G85" s="58"/>
      <c r="H85" s="60"/>
      <c r="I85" s="60"/>
      <c r="J85" s="60"/>
      <c r="K85" s="60"/>
      <c r="L85" s="60"/>
      <c r="M85" s="60"/>
      <c r="N85" s="60"/>
      <c r="O85" s="60"/>
      <c r="P85" s="60"/>
      <c r="Q85" s="61"/>
      <c r="R85" s="9"/>
      <c r="T85" s="65"/>
      <c r="U85" s="65"/>
    </row>
    <row r="86" spans="1:21" ht="6" customHeight="1">
      <c r="A86" s="9"/>
      <c r="B86" s="57"/>
      <c r="C86" s="58"/>
      <c r="D86" s="44"/>
      <c r="E86" s="59"/>
      <c r="F86" s="59"/>
      <c r="G86" s="58"/>
      <c r="H86" s="60"/>
      <c r="I86" s="60"/>
      <c r="J86" s="60"/>
      <c r="K86" s="60"/>
      <c r="L86" s="60"/>
      <c r="M86" s="60"/>
      <c r="N86" s="60"/>
      <c r="O86" s="60"/>
      <c r="P86" s="60"/>
      <c r="Q86" s="61"/>
      <c r="R86" s="9"/>
      <c r="T86" s="65"/>
      <c r="U86" s="65"/>
    </row>
    <row r="87" spans="1:18" ht="15" customHeight="1">
      <c r="A87" s="9"/>
      <c r="B87" s="57"/>
      <c r="C87" s="58">
        <f>C83+1</f>
        <v>4</v>
      </c>
      <c r="D87" s="44" t="s">
        <v>55</v>
      </c>
      <c r="E87" s="59"/>
      <c r="F87" s="59"/>
      <c r="G87" s="58"/>
      <c r="H87" s="60"/>
      <c r="I87" s="60"/>
      <c r="J87" s="60"/>
      <c r="K87" s="60"/>
      <c r="L87" s="60"/>
      <c r="M87" s="60"/>
      <c r="N87" s="60"/>
      <c r="O87" s="60"/>
      <c r="P87" s="60"/>
      <c r="Q87" s="61"/>
      <c r="R87" s="9"/>
    </row>
    <row r="88" spans="1:18" ht="15" customHeight="1">
      <c r="A88" s="9"/>
      <c r="B88" s="57"/>
      <c r="C88" s="58"/>
      <c r="D88" s="46" t="s">
        <v>38</v>
      </c>
      <c r="E88" s="59"/>
      <c r="F88" s="59"/>
      <c r="G88" s="58"/>
      <c r="H88" s="60"/>
      <c r="I88" s="60"/>
      <c r="J88" s="60"/>
      <c r="K88" s="60"/>
      <c r="L88" s="60"/>
      <c r="M88" s="60"/>
      <c r="N88" s="60"/>
      <c r="O88" s="60"/>
      <c r="P88" s="60"/>
      <c r="Q88" s="61"/>
      <c r="R88" s="9"/>
    </row>
    <row r="89" spans="1:18" ht="6" customHeight="1">
      <c r="A89" s="9"/>
      <c r="B89" s="49"/>
      <c r="C89" s="62"/>
      <c r="D89" s="62"/>
      <c r="E89" s="6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4"/>
      <c r="R89" s="9"/>
    </row>
    <row r="90" spans="1:18" ht="6" customHeight="1">
      <c r="A90" s="9"/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5"/>
      <c r="R90" s="9"/>
    </row>
    <row r="91" spans="1:18" ht="16.5">
      <c r="A91" s="9"/>
      <c r="B91" s="43"/>
      <c r="C91" s="188" t="s">
        <v>37</v>
      </c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9"/>
      <c r="R91" s="9"/>
    </row>
    <row r="92" spans="1:18" ht="6" customHeight="1">
      <c r="A92" s="9"/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5"/>
      <c r="R92" s="9"/>
    </row>
    <row r="93" spans="1:18" ht="15" customHeight="1">
      <c r="A93" s="9"/>
      <c r="B93" s="43"/>
      <c r="C93" s="44" t="s">
        <v>56</v>
      </c>
      <c r="D93" s="46"/>
      <c r="E93" s="44"/>
      <c r="F93" s="48"/>
      <c r="G93" s="48"/>
      <c r="H93" s="48"/>
      <c r="I93" s="71"/>
      <c r="J93" s="44"/>
      <c r="K93" s="46"/>
      <c r="L93" s="44"/>
      <c r="M93" s="48"/>
      <c r="N93" s="48"/>
      <c r="O93" s="11"/>
      <c r="P93" s="47"/>
      <c r="Q93" s="45"/>
      <c r="R93" s="9"/>
    </row>
    <row r="94" spans="1:18" ht="15" customHeight="1">
      <c r="A94" s="9"/>
      <c r="B94" s="43"/>
      <c r="C94" s="44" t="s">
        <v>57</v>
      </c>
      <c r="D94" s="46"/>
      <c r="E94" s="44"/>
      <c r="F94" s="48"/>
      <c r="G94" s="48"/>
      <c r="H94" s="48"/>
      <c r="I94" s="48"/>
      <c r="J94" s="44" t="s">
        <v>58</v>
      </c>
      <c r="K94" s="46"/>
      <c r="L94" s="44"/>
      <c r="M94" s="48"/>
      <c r="N94" s="48"/>
      <c r="O94" s="11"/>
      <c r="P94" s="47"/>
      <c r="Q94" s="45"/>
      <c r="R94" s="9"/>
    </row>
    <row r="95" spans="1:18" ht="15" customHeight="1">
      <c r="A95" s="9"/>
      <c r="B95" s="43"/>
      <c r="C95" s="44" t="s">
        <v>59</v>
      </c>
      <c r="D95" s="46"/>
      <c r="E95" s="44"/>
      <c r="F95" s="48"/>
      <c r="G95" s="48"/>
      <c r="H95" s="48"/>
      <c r="I95" s="48"/>
      <c r="J95" s="44"/>
      <c r="K95" s="46"/>
      <c r="L95" s="44"/>
      <c r="M95" s="48"/>
      <c r="N95" s="48"/>
      <c r="O95" s="11"/>
      <c r="P95" s="48"/>
      <c r="Q95" s="45"/>
      <c r="R95" s="9"/>
    </row>
    <row r="96" spans="1:18" ht="6" customHeight="1">
      <c r="A96" s="9"/>
      <c r="B96" s="43"/>
      <c r="C96" s="44"/>
      <c r="D96" s="46"/>
      <c r="E96" s="44"/>
      <c r="F96" s="48"/>
      <c r="G96" s="48"/>
      <c r="H96" s="48"/>
      <c r="I96" s="48"/>
      <c r="J96" s="48"/>
      <c r="K96" s="48"/>
      <c r="L96" s="48"/>
      <c r="M96" s="48"/>
      <c r="N96" s="48"/>
      <c r="O96" s="11"/>
      <c r="P96" s="48"/>
      <c r="Q96" s="45"/>
      <c r="R96" s="9"/>
    </row>
    <row r="97" spans="1:18" ht="15" customHeight="1">
      <c r="A97" s="9"/>
      <c r="B97" s="43"/>
      <c r="C97" s="44"/>
      <c r="D97" s="190" t="s">
        <v>105</v>
      </c>
      <c r="E97" s="191"/>
      <c r="F97" s="191"/>
      <c r="G97" s="191"/>
      <c r="H97" s="191"/>
      <c r="I97" s="192"/>
      <c r="J97" s="48"/>
      <c r="K97" s="48"/>
      <c r="L97" s="48"/>
      <c r="M97" s="48"/>
      <c r="N97" s="48"/>
      <c r="O97" s="11"/>
      <c r="P97" s="48"/>
      <c r="Q97" s="45"/>
      <c r="R97" s="9"/>
    </row>
    <row r="98" spans="1:18" ht="6" customHeight="1">
      <c r="A98" s="9"/>
      <c r="B98" s="43"/>
      <c r="C98" s="44"/>
      <c r="D98" s="46"/>
      <c r="E98" s="44"/>
      <c r="F98" s="48"/>
      <c r="G98" s="48"/>
      <c r="H98" s="48"/>
      <c r="I98" s="48"/>
      <c r="J98" s="48"/>
      <c r="K98" s="48"/>
      <c r="L98" s="48"/>
      <c r="M98" s="48"/>
      <c r="N98" s="48"/>
      <c r="O98" s="11"/>
      <c r="P98" s="48"/>
      <c r="Q98" s="45"/>
      <c r="R98" s="9"/>
    </row>
    <row r="99" spans="1:18" ht="15" customHeight="1">
      <c r="A99" s="9"/>
      <c r="B99" s="43"/>
      <c r="C99" s="44" t="s">
        <v>60</v>
      </c>
      <c r="D99" s="46"/>
      <c r="E99" s="44"/>
      <c r="F99" s="48" t="s">
        <v>61</v>
      </c>
      <c r="G99" s="48"/>
      <c r="H99" s="72" t="s">
        <v>62</v>
      </c>
      <c r="I99" s="48" t="s">
        <v>69</v>
      </c>
      <c r="J99" s="48"/>
      <c r="K99" s="48"/>
      <c r="L99" s="48"/>
      <c r="M99" s="48"/>
      <c r="N99" s="48"/>
      <c r="O99" s="11"/>
      <c r="P99" s="48"/>
      <c r="Q99" s="45"/>
      <c r="R99" s="9"/>
    </row>
    <row r="100" spans="1:18" ht="6" customHeight="1">
      <c r="A100" s="9"/>
      <c r="B100" s="43"/>
      <c r="C100" s="44"/>
      <c r="D100" s="46"/>
      <c r="E100" s="44"/>
      <c r="F100" s="48"/>
      <c r="G100" s="48"/>
      <c r="H100" s="48"/>
      <c r="I100" s="48"/>
      <c r="J100" s="48"/>
      <c r="K100" s="48"/>
      <c r="L100" s="48"/>
      <c r="M100" s="48"/>
      <c r="N100" s="48"/>
      <c r="O100" s="11"/>
      <c r="P100" s="48"/>
      <c r="Q100" s="45"/>
      <c r="R100" s="9"/>
    </row>
    <row r="101" spans="1:18" ht="15" customHeight="1">
      <c r="A101" s="9"/>
      <c r="B101" s="43"/>
      <c r="C101" s="44" t="s">
        <v>65</v>
      </c>
      <c r="D101" s="46"/>
      <c r="E101" s="44"/>
      <c r="F101" s="48" t="s">
        <v>64</v>
      </c>
      <c r="G101" s="48"/>
      <c r="H101" s="48"/>
      <c r="I101" s="72" t="s">
        <v>62</v>
      </c>
      <c r="J101" s="48" t="s">
        <v>63</v>
      </c>
      <c r="K101" s="48"/>
      <c r="L101" s="48"/>
      <c r="M101" s="48"/>
      <c r="N101" s="48"/>
      <c r="O101" s="11"/>
      <c r="P101" s="48"/>
      <c r="Q101" s="45"/>
      <c r="R101" s="9"/>
    </row>
    <row r="102" spans="1:18" ht="6" customHeight="1">
      <c r="A102" s="9"/>
      <c r="B102" s="43"/>
      <c r="C102" s="44"/>
      <c r="D102" s="46"/>
      <c r="E102" s="44"/>
      <c r="F102" s="48"/>
      <c r="G102" s="48"/>
      <c r="H102" s="48"/>
      <c r="I102" s="48"/>
      <c r="J102" s="48"/>
      <c r="K102" s="48"/>
      <c r="L102" s="48"/>
      <c r="M102" s="48"/>
      <c r="N102" s="48"/>
      <c r="O102" s="11"/>
      <c r="P102" s="48"/>
      <c r="Q102" s="45"/>
      <c r="R102" s="9"/>
    </row>
    <row r="103" spans="1:18" ht="15" customHeight="1">
      <c r="A103" s="9"/>
      <c r="B103" s="43"/>
      <c r="C103" s="44" t="s">
        <v>76</v>
      </c>
      <c r="D103" s="46"/>
      <c r="E103" s="44"/>
      <c r="F103" s="48" t="s">
        <v>66</v>
      </c>
      <c r="G103" s="48"/>
      <c r="H103" s="48" t="s">
        <v>67</v>
      </c>
      <c r="I103" s="48" t="s">
        <v>68</v>
      </c>
      <c r="K103" s="48"/>
      <c r="L103" s="48"/>
      <c r="M103" s="48"/>
      <c r="N103" s="48"/>
      <c r="O103" s="11"/>
      <c r="P103" s="48"/>
      <c r="Q103" s="45"/>
      <c r="R103" s="9"/>
    </row>
    <row r="104" spans="1:18" ht="6" customHeight="1">
      <c r="A104" s="9"/>
      <c r="B104" s="43"/>
      <c r="C104" s="44"/>
      <c r="D104" s="46"/>
      <c r="E104" s="44"/>
      <c r="F104" s="48"/>
      <c r="G104" s="48"/>
      <c r="H104" s="48"/>
      <c r="I104" s="48"/>
      <c r="J104" s="48"/>
      <c r="K104" s="48"/>
      <c r="L104" s="48"/>
      <c r="M104" s="48"/>
      <c r="N104" s="48"/>
      <c r="O104" s="11"/>
      <c r="P104" s="48"/>
      <c r="Q104" s="45"/>
      <c r="R104" s="9"/>
    </row>
    <row r="105" spans="1:18" ht="15" customHeight="1">
      <c r="A105" s="9"/>
      <c r="B105" s="43"/>
      <c r="C105" s="44" t="s">
        <v>82</v>
      </c>
      <c r="D105" s="46"/>
      <c r="E105" s="44"/>
      <c r="F105" s="48"/>
      <c r="G105" s="48"/>
      <c r="H105" s="48"/>
      <c r="I105" s="48"/>
      <c r="J105" s="44"/>
      <c r="K105" s="46"/>
      <c r="L105" s="44"/>
      <c r="M105" s="48"/>
      <c r="N105" s="48"/>
      <c r="O105" s="11"/>
      <c r="P105" s="48"/>
      <c r="Q105" s="45"/>
      <c r="R105" s="9"/>
    </row>
    <row r="106" spans="1:18" ht="15" customHeight="1">
      <c r="A106" s="9"/>
      <c r="B106" s="43"/>
      <c r="C106" s="44" t="s">
        <v>83</v>
      </c>
      <c r="D106" s="46"/>
      <c r="E106" s="44"/>
      <c r="F106" s="48"/>
      <c r="G106" s="48"/>
      <c r="H106" s="48"/>
      <c r="I106" s="48"/>
      <c r="J106" s="44"/>
      <c r="K106" s="46"/>
      <c r="L106" s="44"/>
      <c r="M106" s="48"/>
      <c r="N106" s="48"/>
      <c r="O106" s="11"/>
      <c r="P106" s="48"/>
      <c r="Q106" s="45"/>
      <c r="R106" s="9"/>
    </row>
    <row r="107" spans="1:18" ht="6" customHeight="1">
      <c r="A107" s="9"/>
      <c r="B107" s="43"/>
      <c r="C107" s="44"/>
      <c r="D107" s="46"/>
      <c r="E107" s="44"/>
      <c r="F107" s="48"/>
      <c r="G107" s="48"/>
      <c r="H107" s="48"/>
      <c r="I107" s="48"/>
      <c r="J107" s="48"/>
      <c r="K107" s="48"/>
      <c r="L107" s="48"/>
      <c r="M107" s="48"/>
      <c r="N107" s="48"/>
      <c r="O107" s="11"/>
      <c r="P107" s="48"/>
      <c r="Q107" s="45"/>
      <c r="R107" s="9"/>
    </row>
    <row r="108" spans="1:18" ht="15" customHeight="1">
      <c r="A108" s="9"/>
      <c r="B108" s="43"/>
      <c r="C108" s="44" t="s">
        <v>70</v>
      </c>
      <c r="D108" s="46"/>
      <c r="E108" s="44"/>
      <c r="F108" s="48"/>
      <c r="G108" s="48"/>
      <c r="H108" s="48"/>
      <c r="I108" s="48"/>
      <c r="J108" s="44"/>
      <c r="K108" s="46"/>
      <c r="L108" s="44"/>
      <c r="M108" s="48"/>
      <c r="N108" s="48"/>
      <c r="O108" s="11"/>
      <c r="P108" s="48"/>
      <c r="Q108" s="45"/>
      <c r="R108" s="9"/>
    </row>
    <row r="109" spans="1:18" ht="6" customHeight="1">
      <c r="A109" s="9"/>
      <c r="B109" s="43"/>
      <c r="C109" s="44"/>
      <c r="D109" s="46"/>
      <c r="E109" s="44"/>
      <c r="F109" s="48"/>
      <c r="G109" s="48"/>
      <c r="H109" s="48"/>
      <c r="I109" s="48"/>
      <c r="J109" s="48"/>
      <c r="K109" s="48"/>
      <c r="L109" s="48"/>
      <c r="M109" s="48"/>
      <c r="N109" s="48"/>
      <c r="O109" s="11"/>
      <c r="P109" s="48"/>
      <c r="Q109" s="45"/>
      <c r="R109" s="9"/>
    </row>
    <row r="110" spans="1:18" ht="15" customHeight="1">
      <c r="A110" s="9"/>
      <c r="B110" s="43"/>
      <c r="C110" s="44"/>
      <c r="D110" s="190" t="s">
        <v>71</v>
      </c>
      <c r="E110" s="191"/>
      <c r="F110" s="191"/>
      <c r="G110" s="192"/>
      <c r="H110" s="48"/>
      <c r="I110" s="48"/>
      <c r="J110" s="48"/>
      <c r="K110" s="48"/>
      <c r="L110" s="48"/>
      <c r="M110" s="48"/>
      <c r="N110" s="48"/>
      <c r="O110" s="11"/>
      <c r="P110" s="48"/>
      <c r="Q110" s="45"/>
      <c r="R110" s="9"/>
    </row>
    <row r="111" spans="1:18" ht="6" customHeight="1">
      <c r="A111" s="9"/>
      <c r="B111" s="43"/>
      <c r="C111" s="44"/>
      <c r="D111" s="46"/>
      <c r="E111" s="44"/>
      <c r="F111" s="48"/>
      <c r="G111" s="48"/>
      <c r="H111" s="48"/>
      <c r="I111" s="48"/>
      <c r="J111" s="48"/>
      <c r="K111" s="48"/>
      <c r="L111" s="48"/>
      <c r="M111" s="48"/>
      <c r="N111" s="48"/>
      <c r="O111" s="11"/>
      <c r="P111" s="48"/>
      <c r="Q111" s="45"/>
      <c r="R111" s="9"/>
    </row>
    <row r="112" spans="1:18" ht="15" customHeight="1">
      <c r="A112" s="9"/>
      <c r="B112" s="43"/>
      <c r="C112" s="44" t="s">
        <v>72</v>
      </c>
      <c r="D112" s="46"/>
      <c r="E112" s="44"/>
      <c r="F112" s="48" t="s">
        <v>73</v>
      </c>
      <c r="G112" s="48"/>
      <c r="H112" s="48"/>
      <c r="I112" s="72"/>
      <c r="J112" s="48"/>
      <c r="K112" s="48"/>
      <c r="L112" s="48"/>
      <c r="M112" s="48"/>
      <c r="N112" s="48"/>
      <c r="O112" s="11"/>
      <c r="P112" s="48"/>
      <c r="Q112" s="45"/>
      <c r="R112" s="9"/>
    </row>
    <row r="113" spans="1:18" ht="6" customHeight="1">
      <c r="A113" s="9"/>
      <c r="B113" s="43"/>
      <c r="C113" s="44"/>
      <c r="D113" s="46"/>
      <c r="E113" s="44"/>
      <c r="F113" s="48"/>
      <c r="G113" s="48"/>
      <c r="H113" s="48"/>
      <c r="I113" s="48"/>
      <c r="J113" s="48"/>
      <c r="K113" s="48"/>
      <c r="L113" s="48"/>
      <c r="M113" s="48"/>
      <c r="N113" s="48"/>
      <c r="O113" s="11"/>
      <c r="P113" s="48"/>
      <c r="Q113" s="45"/>
      <c r="R113" s="9"/>
    </row>
    <row r="114" spans="1:18" ht="15" customHeight="1">
      <c r="A114" s="9"/>
      <c r="B114" s="43"/>
      <c r="C114" s="44" t="s">
        <v>74</v>
      </c>
      <c r="D114" s="46"/>
      <c r="E114" s="44"/>
      <c r="F114" s="48" t="s">
        <v>75</v>
      </c>
      <c r="G114" s="48"/>
      <c r="H114" s="48"/>
      <c r="I114" s="48"/>
      <c r="K114" s="48"/>
      <c r="L114" s="48"/>
      <c r="M114" s="48"/>
      <c r="N114" s="48"/>
      <c r="O114" s="11"/>
      <c r="P114" s="48"/>
      <c r="Q114" s="45"/>
      <c r="R114" s="9"/>
    </row>
    <row r="115" spans="1:18" ht="6" customHeight="1">
      <c r="A115" s="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1"/>
      <c r="R115" s="9"/>
    </row>
    <row r="116" spans="1:18" ht="6" customHeight="1">
      <c r="A116" s="9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5"/>
      <c r="R116" s="9"/>
    </row>
    <row r="117" spans="1:18" ht="16.5">
      <c r="A117" s="9"/>
      <c r="B117" s="43"/>
      <c r="C117" s="188" t="s">
        <v>106</v>
      </c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9"/>
      <c r="R117" s="9"/>
    </row>
    <row r="118" spans="1:18" ht="6" customHeight="1">
      <c r="A118" s="9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5"/>
      <c r="R118" s="9"/>
    </row>
    <row r="119" spans="1:18" ht="15" customHeight="1">
      <c r="A119" s="9"/>
      <c r="B119" s="43"/>
      <c r="C119" s="44" t="s">
        <v>35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5"/>
      <c r="R119" s="9"/>
    </row>
    <row r="120" spans="1:18" ht="15" customHeight="1">
      <c r="A120" s="9"/>
      <c r="B120" s="43"/>
      <c r="C120" s="1"/>
      <c r="D120" s="52" t="s">
        <v>36</v>
      </c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5"/>
      <c r="R120" s="9"/>
    </row>
    <row r="121" spans="1:18" ht="6" customHeight="1">
      <c r="A121" s="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1"/>
      <c r="R121" s="9"/>
    </row>
    <row r="122" spans="1:18" ht="6" customHeight="1">
      <c r="A122" s="9"/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5"/>
      <c r="R122" s="9"/>
    </row>
    <row r="123" spans="1:18" ht="16.5">
      <c r="A123" s="9"/>
      <c r="B123" s="43"/>
      <c r="C123" s="188" t="s">
        <v>8</v>
      </c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9"/>
      <c r="R123" s="9"/>
    </row>
    <row r="124" spans="1:18" ht="6" customHeight="1">
      <c r="A124" s="9"/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5"/>
      <c r="R124" s="9"/>
    </row>
    <row r="125" spans="1:18" ht="15" customHeight="1">
      <c r="A125" s="9"/>
      <c r="B125" s="43"/>
      <c r="C125" s="44" t="s">
        <v>10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5"/>
      <c r="R125" s="9"/>
    </row>
    <row r="126" spans="1:18" ht="15" customHeight="1">
      <c r="A126" s="9"/>
      <c r="B126" s="43"/>
      <c r="C126" s="44" t="s">
        <v>42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5"/>
      <c r="R126" s="9"/>
    </row>
    <row r="127" spans="1:18" ht="15" customHeight="1">
      <c r="A127" s="9"/>
      <c r="B127" s="43"/>
      <c r="C127" s="44" t="s">
        <v>41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5"/>
      <c r="R127" s="9"/>
    </row>
    <row r="128" spans="1:18" ht="6" customHeight="1">
      <c r="A128" s="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1"/>
      <c r="R128" s="9"/>
    </row>
    <row r="129" spans="1:18" ht="13.5">
      <c r="A129" s="9"/>
      <c r="B129" s="10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3.5">
      <c r="A130" s="9"/>
      <c r="B130" s="10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3.5">
      <c r="A131" s="9"/>
      <c r="B131" s="10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ht="13.5">
      <c r="R132" s="9"/>
    </row>
  </sheetData>
  <sheetProtection password="CCC9" sheet="1"/>
  <mergeCells count="30">
    <mergeCell ref="H23:I23"/>
    <mergeCell ref="F23:G23"/>
    <mergeCell ref="N21:O21"/>
    <mergeCell ref="C65:G65"/>
    <mergeCell ref="C123:Q123"/>
    <mergeCell ref="C117:Q117"/>
    <mergeCell ref="D110:G110"/>
    <mergeCell ref="D97:I97"/>
    <mergeCell ref="C91:Q91"/>
    <mergeCell ref="C67:Q67"/>
    <mergeCell ref="F20:G20"/>
    <mergeCell ref="J20:K20"/>
    <mergeCell ref="H20:I20"/>
    <mergeCell ref="J21:K21"/>
    <mergeCell ref="J23:K23"/>
    <mergeCell ref="C25:D25"/>
    <mergeCell ref="G25:Q25"/>
    <mergeCell ref="L23:M23"/>
    <mergeCell ref="P23:Q23"/>
    <mergeCell ref="N23:O23"/>
    <mergeCell ref="H21:I21"/>
    <mergeCell ref="L20:M20"/>
    <mergeCell ref="L21:M21"/>
    <mergeCell ref="F21:G21"/>
    <mergeCell ref="E6:M6"/>
    <mergeCell ref="E7:M7"/>
    <mergeCell ref="E8:M8"/>
    <mergeCell ref="E9:M9"/>
    <mergeCell ref="B11:Q11"/>
    <mergeCell ref="N20:O20"/>
  </mergeCells>
  <conditionalFormatting sqref="F26:F63">
    <cfRule type="cellIs" priority="5" dxfId="1" operator="equal" stopIfTrue="1">
      <formula>"seg"</formula>
    </cfRule>
    <cfRule type="cellIs" priority="6" dxfId="0" operator="equal" stopIfTrue="1">
      <formula>"qua"</formula>
    </cfRule>
  </conditionalFormatting>
  <hyperlinks>
    <hyperlink ref="D16" r:id="rId1" display="marciocatapan@gmail.com"/>
  </hyperlinks>
  <printOptions horizontalCentered="1"/>
  <pageMargins left="0.5118110236220472" right="0.5118110236220472" top="0.2755905511811024" bottom="0.2755905511811024" header="0.5905511811023623" footer="0.2755905511811024"/>
  <pageSetup horizontalDpi="1200" verticalDpi="1200" orientation="portrait" paperSize="9" scale="96" r:id="rId5"/>
  <rowBreaks count="1" manualBreakCount="1">
    <brk id="63" min="1" max="16" man="1"/>
  </rowBreaks>
  <drawing r:id="rId4"/>
  <legacyDrawing r:id="rId3"/>
  <oleObjects>
    <oleObject progId="Word.Picture.8" shapeId="104462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NUCCE</dc:creator>
  <cp:keywords/>
  <dc:description/>
  <cp:lastModifiedBy>Marcio</cp:lastModifiedBy>
  <cp:lastPrinted>2010-07-12T15:04:23Z</cp:lastPrinted>
  <dcterms:created xsi:type="dcterms:W3CDTF">1998-11-17T12:03:58Z</dcterms:created>
  <dcterms:modified xsi:type="dcterms:W3CDTF">2010-09-02T11:56:16Z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