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5195" windowHeight="1164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G18" i="1"/>
  <c r="G19"/>
  <c r="G17"/>
  <c r="H25"/>
  <c r="H23"/>
  <c r="H21"/>
  <c r="E21"/>
  <c r="F21"/>
  <c r="E23"/>
  <c r="F23"/>
  <c r="E25"/>
  <c r="F25"/>
  <c r="J6"/>
  <c r="J10" s="1"/>
  <c r="H14"/>
  <c r="J25"/>
  <c r="J23"/>
  <c r="J21"/>
  <c r="I25"/>
  <c r="I23"/>
  <c r="I21"/>
  <c r="E14"/>
  <c r="E12"/>
  <c r="E10"/>
  <c r="G14"/>
  <c r="G12"/>
  <c r="G10"/>
  <c r="C25"/>
  <c r="B25"/>
  <c r="C23"/>
  <c r="B23"/>
  <c r="C21"/>
  <c r="B21"/>
  <c r="D14"/>
  <c r="D12"/>
  <c r="D10"/>
  <c r="F14"/>
  <c r="F12"/>
  <c r="F10"/>
  <c r="B14"/>
  <c r="B12"/>
  <c r="B10"/>
  <c r="D21"/>
  <c r="D25"/>
  <c r="D23"/>
  <c r="G23" l="1"/>
  <c r="G21"/>
  <c r="G25"/>
  <c r="I10"/>
  <c r="H12"/>
  <c r="J14"/>
  <c r="J12"/>
  <c r="H10"/>
  <c r="I14"/>
  <c r="I12"/>
</calcChain>
</file>

<file path=xl/sharedStrings.xml><?xml version="1.0" encoding="utf-8"?>
<sst xmlns="http://schemas.openxmlformats.org/spreadsheetml/2006/main" count="91" uniqueCount="74">
  <si>
    <t>Motor</t>
  </si>
  <si>
    <t>Mo (g)</t>
  </si>
  <si>
    <t>Mf (g)</t>
  </si>
  <si>
    <t>Mp (g)</t>
  </si>
  <si>
    <t>It (Ns)</t>
  </si>
  <si>
    <t>Is (s)</t>
  </si>
  <si>
    <t>De (mm)</t>
  </si>
  <si>
    <t>Lt (mm)</t>
  </si>
  <si>
    <t>fm (g/s)</t>
  </si>
  <si>
    <t>c (m/s)</t>
  </si>
  <si>
    <t>Média</t>
  </si>
  <si>
    <t>Mínimo real</t>
  </si>
  <si>
    <t>Máximo real</t>
  </si>
  <si>
    <t>Emed(N)</t>
  </si>
  <si>
    <t>Emax(N)</t>
  </si>
  <si>
    <t>tqp (s)</t>
  </si>
  <si>
    <t>tqt (s)</t>
  </si>
  <si>
    <t>tej (s)</t>
  </si>
  <si>
    <t>TE de 3 motores em 5 Nov 2015</t>
  </si>
  <si>
    <t>U6</t>
  </si>
  <si>
    <t>Classe</t>
  </si>
  <si>
    <t>1/2 A</t>
  </si>
  <si>
    <t>U7</t>
  </si>
  <si>
    <t>U8</t>
  </si>
  <si>
    <t>Carlos H. Marchi; Curitiba, 12 de janeiro de 2016.</t>
  </si>
  <si>
    <t>Mt (g)</t>
  </si>
  <si>
    <t>Mq (g)</t>
  </si>
  <si>
    <t>Res (%)</t>
  </si>
  <si>
    <t>Motor Bandeirante A6-2 fabricado em Mar/2015</t>
  </si>
  <si>
    <t>Conclusão:</t>
  </si>
  <si>
    <t>classe real do motor</t>
  </si>
  <si>
    <t>?</t>
  </si>
  <si>
    <t>1/2A2-3</t>
  </si>
  <si>
    <t>TE</t>
  </si>
  <si>
    <t>teste estático</t>
  </si>
  <si>
    <t>It</t>
  </si>
  <si>
    <t>impulso total</t>
  </si>
  <si>
    <t>tqp</t>
  </si>
  <si>
    <t>tempo de queima da fase propulsada</t>
  </si>
  <si>
    <t>Is</t>
  </si>
  <si>
    <t>impulso específico</t>
  </si>
  <si>
    <t>Emed</t>
  </si>
  <si>
    <t>empuxo médio</t>
  </si>
  <si>
    <t>Emax</t>
  </si>
  <si>
    <t>empuxo máximo</t>
  </si>
  <si>
    <t>Mp</t>
  </si>
  <si>
    <t>massa de propelente da fase propulsada</t>
  </si>
  <si>
    <t>tqt</t>
  </si>
  <si>
    <t>tempo de queima da fase temporizadora</t>
  </si>
  <si>
    <t>tej</t>
  </si>
  <si>
    <t>De</t>
  </si>
  <si>
    <t>diâmetro externo do motor</t>
  </si>
  <si>
    <t>Lt</t>
  </si>
  <si>
    <t>comprimento máximo do motor</t>
  </si>
  <si>
    <t>Mt</t>
  </si>
  <si>
    <t>massa total do motor conforme recebido do fabricante</t>
  </si>
  <si>
    <t>Mo</t>
  </si>
  <si>
    <t>massa total do motor antes do teste estático</t>
  </si>
  <si>
    <t>Mf</t>
  </si>
  <si>
    <t>massa total do motor após o teste estático</t>
  </si>
  <si>
    <t>Mq</t>
  </si>
  <si>
    <t>tqp + tqt = tempo de ejeção</t>
  </si>
  <si>
    <t>Res</t>
  </si>
  <si>
    <t>c</t>
  </si>
  <si>
    <t>velocidade de ejeção efetiva média dos gases</t>
  </si>
  <si>
    <t>fm</t>
  </si>
  <si>
    <t>fluxo de massa médio de gases</t>
  </si>
  <si>
    <t>Observações:</t>
  </si>
  <si>
    <t>Mo - Mf = variação de massa entre antes e depois do teste</t>
  </si>
  <si>
    <t>Mf inclui a massa de resíduos da queima.</t>
  </si>
  <si>
    <t>Mp é desconhecido.</t>
  </si>
  <si>
    <t>Mq inclui tanto Mp quanto a massa da fase temporizadora, que é desconhecida.</t>
  </si>
  <si>
    <t>Como Is, c e fm dependem de Mp, para calculá-los considerou-se que Mp = Mq.</t>
  </si>
  <si>
    <t>massa de resíduos da queima em relação a Mp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</si>
</sst>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0.0"/>
  </numFmts>
  <fonts count="16">
    <font>
      <sz val="10"/>
      <name val="Arial"/>
    </font>
    <font>
      <sz val="8"/>
      <name val="Arial"/>
    </font>
    <font>
      <b/>
      <sz val="11"/>
      <name val="Arial"/>
      <family val="2"/>
    </font>
    <font>
      <b/>
      <sz val="14"/>
      <name val="Arial"/>
      <family val="2"/>
    </font>
    <font>
      <sz val="10"/>
      <name val="Courier New"/>
      <family val="3"/>
    </font>
    <font>
      <sz val="10"/>
      <name val="Times New Roman"/>
      <family val="1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11"/>
      <color rgb="FF0070C0"/>
      <name val="Courier New"/>
      <family val="3"/>
    </font>
    <font>
      <b/>
      <sz val="14"/>
      <color rgb="FF0070C0"/>
      <name val="Arial"/>
      <family val="2"/>
    </font>
    <font>
      <b/>
      <sz val="14"/>
      <color rgb="FFFF0000"/>
      <name val="Arial"/>
      <family val="2"/>
    </font>
    <font>
      <b/>
      <sz val="20"/>
      <color rgb="FFFF0000"/>
      <name val="Times New Roman"/>
      <family val="1"/>
    </font>
    <font>
      <b/>
      <sz val="10"/>
      <color rgb="FF0070C0"/>
      <name val="Arial"/>
      <family val="2"/>
    </font>
    <font>
      <b/>
      <sz val="11"/>
      <color rgb="FF0070C0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165" fontId="4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right" vertical="top" wrapText="1"/>
    </xf>
    <xf numFmtId="165" fontId="4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vertical="top" wrapText="1"/>
    </xf>
    <xf numFmtId="166" fontId="4" fillId="0" borderId="0" xfId="0" applyNumberFormat="1" applyFont="1" applyBorder="1" applyAlignment="1">
      <alignment horizontal="right" vertical="top" wrapText="1"/>
    </xf>
    <xf numFmtId="1" fontId="4" fillId="0" borderId="0" xfId="0" applyNumberFormat="1" applyFont="1" applyBorder="1" applyAlignment="1">
      <alignment horizontal="right" vertical="top" wrapText="1"/>
    </xf>
    <xf numFmtId="165" fontId="0" fillId="0" borderId="0" xfId="0" applyNumberFormat="1"/>
    <xf numFmtId="165" fontId="4" fillId="0" borderId="0" xfId="0" applyNumberFormat="1" applyFont="1"/>
    <xf numFmtId="2" fontId="4" fillId="0" borderId="0" xfId="0" applyNumberFormat="1" applyFont="1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2" fontId="5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2" fontId="9" fillId="0" borderId="0" xfId="0" applyNumberFormat="1" applyFont="1"/>
    <xf numFmtId="165" fontId="9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165" fontId="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/>
    <xf numFmtId="165" fontId="9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>
      <selection activeCell="H17" sqref="H17"/>
    </sheetView>
  </sheetViews>
  <sheetFormatPr defaultRowHeight="12.75"/>
  <cols>
    <col min="1" max="1" width="11.7109375" customWidth="1"/>
    <col min="2" max="2" width="9.5703125" bestFit="1" customWidth="1"/>
    <col min="3" max="3" width="9.85546875" customWidth="1"/>
    <col min="8" max="8" width="9.85546875" customWidth="1"/>
    <col min="11" max="11" width="9.85546875" customWidth="1"/>
    <col min="13" max="13" width="10.28515625" customWidth="1"/>
  </cols>
  <sheetData>
    <row r="1" spans="1:13" ht="24" customHeight="1">
      <c r="A1" s="28" t="s">
        <v>28</v>
      </c>
    </row>
    <row r="2" spans="1:13" ht="15" customHeight="1">
      <c r="A2" s="5"/>
    </row>
    <row r="3" spans="1:13" ht="24" customHeight="1">
      <c r="A3" s="27" t="s">
        <v>18</v>
      </c>
    </row>
    <row r="4" spans="1:13" ht="15" customHeight="1">
      <c r="A4" s="5"/>
    </row>
    <row r="5" spans="1:13" s="4" customFormat="1" ht="15" customHeight="1">
      <c r="A5" s="20" t="s">
        <v>0</v>
      </c>
      <c r="B5" s="21" t="s">
        <v>4</v>
      </c>
      <c r="C5" s="21" t="s">
        <v>20</v>
      </c>
      <c r="D5" s="22" t="s">
        <v>15</v>
      </c>
      <c r="E5" s="21" t="s">
        <v>5</v>
      </c>
      <c r="F5" s="21" t="s">
        <v>13</v>
      </c>
      <c r="G5" s="21" t="s">
        <v>14</v>
      </c>
      <c r="H5" s="21" t="s">
        <v>3</v>
      </c>
      <c r="I5" s="22" t="s">
        <v>16</v>
      </c>
      <c r="J5" s="22" t="s">
        <v>17</v>
      </c>
    </row>
    <row r="6" spans="1:13" ht="15" customHeight="1">
      <c r="A6" s="9" t="s">
        <v>19</v>
      </c>
      <c r="B6" s="7">
        <v>1.25</v>
      </c>
      <c r="C6" s="17" t="s">
        <v>21</v>
      </c>
      <c r="D6" s="6">
        <v>0.49</v>
      </c>
      <c r="E6" s="10">
        <v>43.2</v>
      </c>
      <c r="F6" s="7">
        <v>2.5499999999999998</v>
      </c>
      <c r="G6" s="7">
        <v>5.57</v>
      </c>
      <c r="H6" s="8" t="s">
        <v>31</v>
      </c>
      <c r="I6" s="6">
        <v>2.9</v>
      </c>
      <c r="J6" s="6">
        <f>I6+D6</f>
        <v>3.3899999999999997</v>
      </c>
    </row>
    <row r="7" spans="1:13" ht="15" customHeight="1">
      <c r="A7" s="9" t="s">
        <v>22</v>
      </c>
      <c r="B7" s="7">
        <v>1.1399999999999999</v>
      </c>
      <c r="C7" s="17" t="s">
        <v>21</v>
      </c>
      <c r="D7" s="6">
        <v>0.44</v>
      </c>
      <c r="E7" s="10">
        <v>48.9</v>
      </c>
      <c r="F7" s="7">
        <v>2.58</v>
      </c>
      <c r="G7" s="7">
        <v>5.81</v>
      </c>
      <c r="H7" s="8" t="s">
        <v>31</v>
      </c>
      <c r="I7" s="6">
        <v>1.2050000000000001</v>
      </c>
      <c r="J7" s="6">
        <v>1.645</v>
      </c>
    </row>
    <row r="8" spans="1:13" ht="15" customHeight="1">
      <c r="A8" s="9" t="s">
        <v>23</v>
      </c>
      <c r="B8" s="7">
        <v>1.1599999999999999</v>
      </c>
      <c r="C8" s="17" t="s">
        <v>21</v>
      </c>
      <c r="D8" s="6">
        <v>0.55500000000000005</v>
      </c>
      <c r="E8" s="10">
        <v>39.9</v>
      </c>
      <c r="F8" s="7">
        <v>2.08</v>
      </c>
      <c r="G8" s="7">
        <v>5.26</v>
      </c>
      <c r="H8" s="8" t="s">
        <v>31</v>
      </c>
      <c r="I8" s="6">
        <v>4.07</v>
      </c>
      <c r="J8" s="6">
        <v>4.625</v>
      </c>
    </row>
    <row r="9" spans="1:13" ht="3" customHeight="1">
      <c r="A9" s="5"/>
      <c r="B9" s="7"/>
      <c r="C9" s="17"/>
      <c r="D9" s="6"/>
      <c r="E9" s="10"/>
      <c r="F9" s="7"/>
      <c r="G9" s="7"/>
      <c r="H9" s="8"/>
      <c r="I9" s="6"/>
    </row>
    <row r="10" spans="1:13" ht="15" customHeight="1">
      <c r="A10" s="15" t="s">
        <v>11</v>
      </c>
      <c r="B10" s="14">
        <f t="shared" ref="B10" si="0">MIN(B6:B8)</f>
        <v>1.1399999999999999</v>
      </c>
      <c r="C10" s="17" t="s">
        <v>21</v>
      </c>
      <c r="D10" s="13">
        <f t="shared" ref="D10:J10" si="1">MIN(D6:D8)</f>
        <v>0.44</v>
      </c>
      <c r="E10" s="14">
        <f t="shared" si="1"/>
        <v>39.9</v>
      </c>
      <c r="F10" s="14">
        <f t="shared" si="1"/>
        <v>2.08</v>
      </c>
      <c r="G10" s="14">
        <f t="shared" si="1"/>
        <v>5.26</v>
      </c>
      <c r="H10" s="13">
        <f t="shared" si="1"/>
        <v>0</v>
      </c>
      <c r="I10" s="13">
        <f t="shared" si="1"/>
        <v>1.2050000000000001</v>
      </c>
      <c r="J10" s="13">
        <f t="shared" si="1"/>
        <v>1.645</v>
      </c>
    </row>
    <row r="11" spans="1:13" ht="3" customHeight="1">
      <c r="B11" s="1"/>
      <c r="C11" s="17"/>
      <c r="D11" s="2"/>
      <c r="E11" s="1"/>
      <c r="F11" s="1"/>
      <c r="G11" s="1"/>
      <c r="H11" s="12"/>
      <c r="I11" s="2"/>
    </row>
    <row r="12" spans="1:13" ht="15" customHeight="1">
      <c r="A12" s="24" t="s">
        <v>10</v>
      </c>
      <c r="B12" s="25">
        <f t="shared" ref="B12" si="2">AVERAGE(B6:B8)</f>
        <v>1.1833333333333333</v>
      </c>
      <c r="C12" s="32" t="s">
        <v>21</v>
      </c>
      <c r="D12" s="26">
        <f t="shared" ref="D12:J12" si="3">AVERAGE(D6:D8)</f>
        <v>0.49499999999999994</v>
      </c>
      <c r="E12" s="25">
        <f t="shared" si="3"/>
        <v>44</v>
      </c>
      <c r="F12" s="25">
        <f t="shared" si="3"/>
        <v>2.4033333333333333</v>
      </c>
      <c r="G12" s="25">
        <f t="shared" si="3"/>
        <v>5.5466666666666669</v>
      </c>
      <c r="H12" s="34" t="e">
        <f t="shared" si="3"/>
        <v>#DIV/0!</v>
      </c>
      <c r="I12" s="26">
        <f t="shared" si="3"/>
        <v>2.7250000000000001</v>
      </c>
      <c r="J12" s="26">
        <f t="shared" si="3"/>
        <v>3.22</v>
      </c>
    </row>
    <row r="13" spans="1:13" ht="3" customHeight="1">
      <c r="B13" s="14"/>
      <c r="C13" s="17"/>
      <c r="D13" s="13"/>
      <c r="E13" s="14"/>
      <c r="F13" s="14"/>
      <c r="G13" s="14"/>
      <c r="H13" s="13"/>
      <c r="I13" s="13"/>
    </row>
    <row r="14" spans="1:13" ht="15" customHeight="1">
      <c r="A14" s="15" t="s">
        <v>12</v>
      </c>
      <c r="B14" s="14">
        <f t="shared" ref="B14" si="4">MAX(B6:B8)</f>
        <v>1.25</v>
      </c>
      <c r="C14" s="18" t="s">
        <v>21</v>
      </c>
      <c r="D14" s="13">
        <f t="shared" ref="D14:J14" si="5">MAX(D6:D8)</f>
        <v>0.55500000000000005</v>
      </c>
      <c r="E14" s="14">
        <f t="shared" si="5"/>
        <v>48.9</v>
      </c>
      <c r="F14" s="14">
        <f t="shared" si="5"/>
        <v>2.58</v>
      </c>
      <c r="G14" s="14">
        <f t="shared" si="5"/>
        <v>5.81</v>
      </c>
      <c r="H14" s="13">
        <f t="shared" si="5"/>
        <v>0</v>
      </c>
      <c r="I14" s="13">
        <f t="shared" si="5"/>
        <v>4.07</v>
      </c>
      <c r="J14" s="13">
        <f t="shared" si="5"/>
        <v>4.625</v>
      </c>
      <c r="L14" s="7"/>
      <c r="M14" s="11"/>
    </row>
    <row r="15" spans="1:13" ht="15" customHeight="1">
      <c r="A15" s="9"/>
      <c r="B15" s="6"/>
      <c r="C15" s="6"/>
      <c r="D15" s="8"/>
      <c r="E15" s="7"/>
      <c r="F15" s="7"/>
      <c r="G15" s="6"/>
      <c r="H15" s="7"/>
      <c r="I15" s="7"/>
      <c r="J15" s="10"/>
      <c r="K15" s="7"/>
      <c r="L15" s="7"/>
      <c r="M15" s="11"/>
    </row>
    <row r="16" spans="1:13" s="3" customFormat="1" ht="15">
      <c r="A16" s="23" t="s">
        <v>0</v>
      </c>
      <c r="B16" s="21" t="s">
        <v>6</v>
      </c>
      <c r="C16" s="21" t="s">
        <v>7</v>
      </c>
      <c r="D16" s="21" t="s">
        <v>25</v>
      </c>
      <c r="E16" s="21" t="s">
        <v>1</v>
      </c>
      <c r="F16" s="21" t="s">
        <v>2</v>
      </c>
      <c r="G16" s="21" t="s">
        <v>26</v>
      </c>
      <c r="H16" s="21" t="s">
        <v>27</v>
      </c>
      <c r="I16" s="21" t="s">
        <v>9</v>
      </c>
      <c r="J16" s="21" t="s">
        <v>8</v>
      </c>
    </row>
    <row r="17" spans="1:10" s="3" customFormat="1" ht="15.75" customHeight="1">
      <c r="A17" s="9" t="s">
        <v>19</v>
      </c>
      <c r="B17" s="19">
        <v>17.5</v>
      </c>
      <c r="C17" s="7">
        <v>73.27</v>
      </c>
      <c r="D17" s="13">
        <v>12.943</v>
      </c>
      <c r="E17" s="13">
        <v>12.914999999999999</v>
      </c>
      <c r="F17" s="13">
        <v>9.9689999999999994</v>
      </c>
      <c r="G17" s="13">
        <f>E17-F17</f>
        <v>2.9459999999999997</v>
      </c>
      <c r="H17" s="31" t="s">
        <v>31</v>
      </c>
      <c r="I17" s="11">
        <v>424</v>
      </c>
      <c r="J17" s="7">
        <v>6.01</v>
      </c>
    </row>
    <row r="18" spans="1:10" s="3" customFormat="1" ht="15">
      <c r="A18" s="9" t="s">
        <v>22</v>
      </c>
      <c r="B18" s="19">
        <v>17.239999999999998</v>
      </c>
      <c r="C18" s="7">
        <v>70.11</v>
      </c>
      <c r="D18" s="13">
        <v>12.347</v>
      </c>
      <c r="E18" s="13">
        <v>12.061999999999999</v>
      </c>
      <c r="F18" s="13">
        <v>9.6929999999999996</v>
      </c>
      <c r="G18" s="13">
        <f t="shared" ref="G18:G19" si="6">E18-F18</f>
        <v>2.3689999999999998</v>
      </c>
      <c r="H18" s="31" t="s">
        <v>31</v>
      </c>
      <c r="I18" s="11">
        <v>480</v>
      </c>
      <c r="J18" s="7">
        <v>5.38</v>
      </c>
    </row>
    <row r="19" spans="1:10" s="3" customFormat="1" ht="15">
      <c r="A19" s="9" t="s">
        <v>23</v>
      </c>
      <c r="B19" s="19">
        <v>17.11</v>
      </c>
      <c r="C19" s="7">
        <v>74.69</v>
      </c>
      <c r="D19" s="13">
        <v>12.292999999999999</v>
      </c>
      <c r="E19" s="13">
        <v>12.26</v>
      </c>
      <c r="F19" s="13">
        <v>9.3059999999999992</v>
      </c>
      <c r="G19" s="13">
        <f t="shared" si="6"/>
        <v>2.9540000000000006</v>
      </c>
      <c r="H19" s="31" t="s">
        <v>31</v>
      </c>
      <c r="I19" s="11">
        <v>391</v>
      </c>
      <c r="J19" s="7">
        <v>5.32</v>
      </c>
    </row>
    <row r="20" spans="1:10" ht="3" customHeight="1">
      <c r="A20" s="9"/>
      <c r="B20" s="7"/>
      <c r="C20" s="7"/>
      <c r="D20" s="6"/>
      <c r="E20" s="6"/>
      <c r="F20" s="6"/>
      <c r="G20" s="6"/>
      <c r="H20" s="6"/>
      <c r="I20" s="11"/>
      <c r="J20" s="7"/>
    </row>
    <row r="21" spans="1:10" ht="13.5">
      <c r="A21" s="15" t="s">
        <v>11</v>
      </c>
      <c r="B21" s="14">
        <f t="shared" ref="B21:J21" si="7">MIN(B17:B19)</f>
        <v>17.11</v>
      </c>
      <c r="C21" s="14">
        <f t="shared" si="7"/>
        <v>70.11</v>
      </c>
      <c r="D21" s="13">
        <f t="shared" si="7"/>
        <v>12.292999999999999</v>
      </c>
      <c r="E21" s="13">
        <f t="shared" si="7"/>
        <v>12.061999999999999</v>
      </c>
      <c r="F21" s="13">
        <f t="shared" si="7"/>
        <v>9.3059999999999992</v>
      </c>
      <c r="G21" s="13">
        <f t="shared" si="7"/>
        <v>2.3689999999999998</v>
      </c>
      <c r="H21" s="13">
        <f t="shared" si="7"/>
        <v>0</v>
      </c>
      <c r="I21" s="14">
        <f t="shared" si="7"/>
        <v>391</v>
      </c>
      <c r="J21" s="14">
        <f t="shared" si="7"/>
        <v>5.32</v>
      </c>
    </row>
    <row r="22" spans="1:10" ht="3" customHeight="1">
      <c r="B22" s="1"/>
      <c r="C22" s="1"/>
      <c r="D22" s="2"/>
      <c r="E22" s="2"/>
      <c r="F22" s="2"/>
      <c r="G22" s="2"/>
      <c r="H22" s="2"/>
      <c r="I22" s="1"/>
      <c r="J22" s="1"/>
    </row>
    <row r="23" spans="1:10" s="3" customFormat="1" ht="15.75">
      <c r="A23" s="24" t="s">
        <v>10</v>
      </c>
      <c r="B23" s="25">
        <f t="shared" ref="B23:J23" si="8">AVERAGE(B17:B19)</f>
        <v>17.283333333333331</v>
      </c>
      <c r="C23" s="25">
        <f t="shared" si="8"/>
        <v>72.69</v>
      </c>
      <c r="D23" s="26">
        <f t="shared" si="8"/>
        <v>12.527666666666667</v>
      </c>
      <c r="E23" s="26">
        <f t="shared" si="8"/>
        <v>12.412333333333331</v>
      </c>
      <c r="F23" s="26">
        <f t="shared" si="8"/>
        <v>9.6559999999999988</v>
      </c>
      <c r="G23" s="26">
        <f t="shared" si="8"/>
        <v>2.7563333333333335</v>
      </c>
      <c r="H23" s="26" t="e">
        <f t="shared" si="8"/>
        <v>#DIV/0!</v>
      </c>
      <c r="I23" s="25">
        <f t="shared" si="8"/>
        <v>431.66666666666669</v>
      </c>
      <c r="J23" s="25">
        <f t="shared" si="8"/>
        <v>5.57</v>
      </c>
    </row>
    <row r="24" spans="1:10" ht="3" customHeight="1">
      <c r="B24" s="14"/>
      <c r="C24" s="14"/>
      <c r="D24" s="13"/>
      <c r="E24" s="13"/>
      <c r="F24" s="13"/>
      <c r="G24" s="13"/>
      <c r="H24" s="13"/>
      <c r="I24" s="14"/>
      <c r="J24" s="14"/>
    </row>
    <row r="25" spans="1:10" ht="13.5">
      <c r="A25" s="15" t="s">
        <v>12</v>
      </c>
      <c r="B25" s="14">
        <f t="shared" ref="B25:J25" si="9">MAX(B17:B19)</f>
        <v>17.5</v>
      </c>
      <c r="C25" s="14">
        <f t="shared" si="9"/>
        <v>74.69</v>
      </c>
      <c r="D25" s="13">
        <f t="shared" si="9"/>
        <v>12.943</v>
      </c>
      <c r="E25" s="13">
        <f t="shared" si="9"/>
        <v>12.914999999999999</v>
      </c>
      <c r="F25" s="13">
        <f t="shared" si="9"/>
        <v>9.9689999999999994</v>
      </c>
      <c r="G25" s="13">
        <f t="shared" si="9"/>
        <v>2.9540000000000006</v>
      </c>
      <c r="H25" s="13">
        <f t="shared" si="9"/>
        <v>0</v>
      </c>
      <c r="I25" s="14">
        <f t="shared" si="9"/>
        <v>480</v>
      </c>
      <c r="J25" s="14">
        <f t="shared" si="9"/>
        <v>6.01</v>
      </c>
    </row>
    <row r="27" spans="1:10" ht="25.5">
      <c r="A27" s="27" t="s">
        <v>29</v>
      </c>
      <c r="C27" s="29" t="s">
        <v>32</v>
      </c>
      <c r="E27" s="30" t="s">
        <v>30</v>
      </c>
    </row>
    <row r="29" spans="1:10">
      <c r="A29" t="s">
        <v>67</v>
      </c>
    </row>
    <row r="30" spans="1:10" ht="15">
      <c r="B30" s="33" t="s">
        <v>69</v>
      </c>
    </row>
    <row r="31" spans="1:10" ht="15">
      <c r="B31" s="33" t="s">
        <v>71</v>
      </c>
    </row>
    <row r="32" spans="1:10" ht="15">
      <c r="B32" s="33" t="s">
        <v>70</v>
      </c>
    </row>
    <row r="33" spans="1:2" ht="15">
      <c r="B33" s="33" t="s">
        <v>72</v>
      </c>
    </row>
    <row r="35" spans="1:2" ht="15">
      <c r="A35" s="33" t="s">
        <v>33</v>
      </c>
      <c r="B35" s="33" t="s">
        <v>34</v>
      </c>
    </row>
    <row r="36" spans="1:2" ht="15">
      <c r="A36" s="33" t="s">
        <v>35</v>
      </c>
      <c r="B36" s="33" t="s">
        <v>36</v>
      </c>
    </row>
    <row r="37" spans="1:2" ht="15">
      <c r="A37" s="33" t="s">
        <v>37</v>
      </c>
      <c r="B37" s="33" t="s">
        <v>38</v>
      </c>
    </row>
    <row r="38" spans="1:2" ht="15">
      <c r="A38" s="33" t="s">
        <v>39</v>
      </c>
      <c r="B38" s="33" t="s">
        <v>40</v>
      </c>
    </row>
    <row r="39" spans="1:2" ht="15">
      <c r="A39" s="33" t="s">
        <v>41</v>
      </c>
      <c r="B39" s="33" t="s">
        <v>42</v>
      </c>
    </row>
    <row r="40" spans="1:2" ht="15">
      <c r="A40" s="33" t="s">
        <v>43</v>
      </c>
      <c r="B40" s="33" t="s">
        <v>44</v>
      </c>
    </row>
    <row r="41" spans="1:2" ht="15">
      <c r="A41" s="33" t="s">
        <v>45</v>
      </c>
      <c r="B41" s="33" t="s">
        <v>46</v>
      </c>
    </row>
    <row r="42" spans="1:2" ht="15">
      <c r="A42" s="33" t="s">
        <v>47</v>
      </c>
      <c r="B42" s="33" t="s">
        <v>48</v>
      </c>
    </row>
    <row r="43" spans="1:2" ht="15">
      <c r="A43" s="33" t="s">
        <v>49</v>
      </c>
      <c r="B43" s="33" t="s">
        <v>61</v>
      </c>
    </row>
    <row r="44" spans="1:2" ht="15">
      <c r="A44" s="33" t="s">
        <v>50</v>
      </c>
      <c r="B44" s="33" t="s">
        <v>51</v>
      </c>
    </row>
    <row r="45" spans="1:2" ht="15">
      <c r="A45" s="33" t="s">
        <v>52</v>
      </c>
      <c r="B45" s="33" t="s">
        <v>53</v>
      </c>
    </row>
    <row r="46" spans="1:2" ht="15">
      <c r="A46" s="33" t="s">
        <v>54</v>
      </c>
      <c r="B46" s="33" t="s">
        <v>55</v>
      </c>
    </row>
    <row r="47" spans="1:2" ht="15">
      <c r="A47" s="33" t="s">
        <v>56</v>
      </c>
      <c r="B47" s="33" t="s">
        <v>57</v>
      </c>
    </row>
    <row r="48" spans="1:2" ht="15">
      <c r="A48" s="33" t="s">
        <v>58</v>
      </c>
      <c r="B48" s="33" t="s">
        <v>59</v>
      </c>
    </row>
    <row r="49" spans="1:2" ht="15">
      <c r="A49" s="33" t="s">
        <v>60</v>
      </c>
      <c r="B49" s="33" t="s">
        <v>68</v>
      </c>
    </row>
    <row r="50" spans="1:2" ht="15">
      <c r="A50" s="33" t="s">
        <v>62</v>
      </c>
      <c r="B50" s="33" t="s">
        <v>73</v>
      </c>
    </row>
    <row r="51" spans="1:2" ht="15">
      <c r="A51" s="33" t="s">
        <v>63</v>
      </c>
      <c r="B51" s="33" t="s">
        <v>64</v>
      </c>
    </row>
    <row r="52" spans="1:2" ht="15">
      <c r="A52" s="33" t="s">
        <v>65</v>
      </c>
      <c r="B52" s="33" t="s">
        <v>66</v>
      </c>
    </row>
    <row r="54" spans="1:2">
      <c r="A54" s="16" t="s">
        <v>24</v>
      </c>
    </row>
  </sheetData>
  <phoneticPr fontId="1" type="noConversion"/>
  <pageMargins left="0.39" right="0.39370078740157499" top="0.39370078740157499" bottom="0.39370078740157499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Marchi</dc:creator>
  <cp:lastModifiedBy>Marchi</cp:lastModifiedBy>
  <cp:lastPrinted>2016-01-13T00:32:03Z</cp:lastPrinted>
  <dcterms:created xsi:type="dcterms:W3CDTF">2006-11-27T12:44:27Z</dcterms:created>
  <dcterms:modified xsi:type="dcterms:W3CDTF">2016-01-13T00:35:20Z</dcterms:modified>
</cp:coreProperties>
</file>