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85" windowHeight="8880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<sst xmlns="http://schemas.openxmlformats.org/spreadsheetml/2006/main" count="15" uniqueCount="15">
  <si>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Dados de entrada</t>
  </si>
  <si>
    <t>Altura equivalente em queda livre (m)</t>
  </si>
  <si>
    <t>Metragem de Tecido estimado (m2)</t>
  </si>
  <si>
    <t>Comprimento do painel (m)</t>
  </si>
  <si>
    <t>Largura do painel (m)</t>
  </si>
  <si>
    <t>Área da calha necessária (m2)</t>
  </si>
  <si>
    <t>Velocidade em metros/s (m/s)</t>
  </si>
  <si>
    <t>Velocidade desejada (m/s)</t>
  </si>
  <si>
    <t>Massa da fuselagem (kg)</t>
  </si>
  <si>
    <t>Calculadora de paraquedas em Cruz</t>
  </si>
  <si>
    <t>Velocidade em pés/s (fps)</t>
  </si>
  <si>
    <t>Coeficiente de arrasto do paraquedas</t>
  </si>
  <si>
    <t>Detalhes do paraquedas</t>
  </si>
  <si>
    <t>Concretd0g</t>
  </si>
  <si>
    <t>* Baseado nas anotações 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</si>
</sst>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0"/>
      <color indexed="41"/>
      <name val="Arial"/>
      <family val="2"/>
    </font>
    <font>
      <u val="single"/>
      <sz val="10"/>
      <color indexed="22"/>
      <name val="Arial"/>
      <family val="2"/>
    </font>
    <font>
      <u val="single"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 horizontal="right"/>
    </xf>
    <xf numFmtId="2" fontId="0" fillId="34" borderId="13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36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4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11</xdr:row>
      <xdr:rowOff>76200</xdr:rowOff>
    </xdr:from>
    <xdr:to>
      <xdr:col>3</xdr:col>
      <xdr:colOff>419100</xdr:colOff>
      <xdr:row>22</xdr:row>
      <xdr:rowOff>38100</xdr:rowOff>
    </xdr:to>
    <xdr:grpSp>
      <xdr:nvGrpSpPr>
        <xdr:cNvPr id="1" name="Agrupar 14"/>
        <xdr:cNvGrpSpPr>
          <a:grpSpLocks/>
        </xdr:cNvGrpSpPr>
      </xdr:nvGrpSpPr>
      <xdr:grpSpPr>
        <a:xfrm>
          <a:off x="3857625" y="1857375"/>
          <a:ext cx="2028825" cy="1743075"/>
          <a:chOff x="3857626" y="1857376"/>
          <a:chExt cx="2028827" cy="1743074"/>
        </a:xfrm>
        <a:solidFill>
          <a:srgbClr val="FFFFFF"/>
        </a:solidFill>
      </xdr:grpSpPr>
      <xdr:pic>
        <xdr:nvPicPr>
          <xdr:cNvPr id="2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57626" y="1857376"/>
            <a:ext cx="1976585" cy="17430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onector: Angulado 12"/>
          <xdr:cNvSpPr>
            <a:spLocks/>
          </xdr:cNvSpPr>
        </xdr:nvSpPr>
        <xdr:spPr>
          <a:xfrm rot="10800000">
            <a:off x="5610025" y="3047896"/>
            <a:ext cx="276428" cy="123758"/>
          </a:xfrm>
          <a:prstGeom prst="bentConnector3">
            <a:avLst/>
          </a:prstGeom>
          <a:noFill/>
          <a:ln w="12700" cmpd="sng">
            <a:solidFill>
              <a:srgbClr val="2E75B6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1552575</xdr:colOff>
      <xdr:row>9</xdr:row>
      <xdr:rowOff>152400</xdr:rowOff>
    </xdr:from>
    <xdr:to>
      <xdr:col>2</xdr:col>
      <xdr:colOff>628650</xdr:colOff>
      <xdr:row>24</xdr:row>
      <xdr:rowOff>114300</xdr:rowOff>
    </xdr:to>
    <xdr:grpSp>
      <xdr:nvGrpSpPr>
        <xdr:cNvPr id="4" name="Agrupar 2"/>
        <xdr:cNvGrpSpPr>
          <a:grpSpLocks/>
        </xdr:cNvGrpSpPr>
      </xdr:nvGrpSpPr>
      <xdr:grpSpPr>
        <a:xfrm>
          <a:off x="1552575" y="1609725"/>
          <a:ext cx="2371725" cy="2390775"/>
          <a:chOff x="1552575" y="1609725"/>
          <a:chExt cx="2371725" cy="2390775"/>
        </a:xfrm>
        <a:solidFill>
          <a:srgbClr val="FFFFFF"/>
        </a:solidFill>
      </xdr:grpSpPr>
      <xdr:grpSp>
        <xdr:nvGrpSpPr>
          <xdr:cNvPr id="5" name="Agrupar 1"/>
          <xdr:cNvGrpSpPr>
            <a:grpSpLocks/>
          </xdr:cNvGrpSpPr>
        </xdr:nvGrpSpPr>
        <xdr:grpSpPr>
          <a:xfrm>
            <a:off x="1638550" y="1667104"/>
            <a:ext cx="2285750" cy="2286179"/>
            <a:chOff x="1638300" y="1666875"/>
            <a:chExt cx="2286000" cy="2286000"/>
          </a:xfrm>
          <a:solidFill>
            <a:srgbClr val="FFFFFF"/>
          </a:solidFill>
        </xdr:grpSpPr>
        <xdr:sp>
          <xdr:nvSpPr>
            <xdr:cNvPr id="6" name="Retângulo 7"/>
            <xdr:cNvSpPr>
              <a:spLocks/>
            </xdr:cNvSpPr>
          </xdr:nvSpPr>
          <xdr:spPr>
            <a:xfrm rot="16200000">
              <a:off x="1638300" y="2333816"/>
              <a:ext cx="2286000" cy="971550"/>
            </a:xfrm>
            <a:prstGeom prst="rect">
              <a:avLst/>
            </a:prstGeom>
            <a:solidFill>
              <a:srgbClr val="C5E0B4">
                <a:alpha val="50000"/>
              </a:srgbClr>
            </a:solidFill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tângulo 6"/>
            <xdr:cNvSpPr>
              <a:spLocks/>
            </xdr:cNvSpPr>
          </xdr:nvSpPr>
          <xdr:spPr>
            <a:xfrm>
              <a:off x="2285810" y="1666875"/>
              <a:ext cx="971550" cy="2286000"/>
            </a:xfrm>
            <a:prstGeom prst="rect">
              <a:avLst/>
            </a:prstGeom>
            <a:solidFill>
              <a:srgbClr val="C5E0B4">
                <a:alpha val="50000"/>
              </a:srgbClr>
            </a:solidFill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Conector de Seta Reta 3"/>
          <xdr:cNvSpPr>
            <a:spLocks/>
          </xdr:cNvSpPr>
        </xdr:nvSpPr>
        <xdr:spPr>
          <a:xfrm>
            <a:off x="1552575" y="3990937"/>
            <a:ext cx="2324291" cy="9563"/>
          </a:xfrm>
          <a:prstGeom prst="straightConnector1">
            <a:avLst/>
          </a:prstGeom>
          <a:noFill/>
          <a:ln w="25400" cmpd="sng">
            <a:solidFill>
              <a:srgbClr val="4472C4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de Seta Reta 8"/>
          <xdr:cNvSpPr>
            <a:spLocks/>
          </xdr:cNvSpPr>
        </xdr:nvSpPr>
        <xdr:spPr>
          <a:xfrm>
            <a:off x="2276544" y="1609725"/>
            <a:ext cx="990788" cy="0"/>
          </a:xfrm>
          <a:prstGeom prst="straightConnector1">
            <a:avLst/>
          </a:prstGeom>
          <a:noFill/>
          <a:ln w="25400" cmpd="sng">
            <a:solidFill>
              <a:srgbClr val="4472C4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14</xdr:row>
      <xdr:rowOff>76200</xdr:rowOff>
    </xdr:to>
    <xdr:sp>
      <xdr:nvSpPr>
        <xdr:cNvPr id="10" name="Conector de Seta Reta 2"/>
        <xdr:cNvSpPr>
          <a:spLocks/>
        </xdr:cNvSpPr>
      </xdr:nvSpPr>
      <xdr:spPr>
        <a:xfrm>
          <a:off x="2247900" y="1666875"/>
          <a:ext cx="0" cy="676275"/>
        </a:xfrm>
        <a:prstGeom prst="straightConnector1">
          <a:avLst/>
        </a:prstGeom>
        <a:noFill/>
        <a:ln w="2540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itlab.com/concreted0g/crossform_parachu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22" sqref="G22"/>
    </sheetView>
  </sheetViews>
  <sheetFormatPr defaultColWidth="11.57421875" defaultRowHeight="12.75"/>
  <cols>
    <col min="1" max="1" width="33.7109375" style="0" customWidth="1"/>
    <col min="2" max="2" width="15.7109375" style="0" customWidth="1"/>
    <col min="3" max="3" width="32.57421875" style="0" customWidth="1"/>
    <col min="4" max="4" width="10.421875" style="17" customWidth="1"/>
    <col min="5" max="5" width="9.28125" style="0" customWidth="1"/>
    <col min="6" max="6" width="11.57421875" style="0" customWidth="1"/>
    <col min="7" max="7" width="12.57421875" style="0" customWidth="1"/>
  </cols>
  <sheetData>
    <row r="1" spans="1:4" ht="12.75">
      <c r="A1" s="12" t="s">
        <v>9</v>
      </c>
      <c r="B1" t="s">
        <v>0</v>
      </c>
      <c r="D1" s="13" t="s">
        <v>12</v>
      </c>
    </row>
    <row r="2" spans="1:4" ht="12.75">
      <c r="A2" s="1" t="s">
        <v>11</v>
      </c>
      <c r="B2" s="18">
        <v>0.7</v>
      </c>
      <c r="C2" s="4" t="s">
        <v>5</v>
      </c>
      <c r="D2" s="14">
        <f>ROUND((2*B3*9.80665)/(1.22*B4^2*B2),2)</f>
        <v>3.3</v>
      </c>
    </row>
    <row r="3" spans="1:7" ht="12.75">
      <c r="A3" s="2" t="s">
        <v>8</v>
      </c>
      <c r="B3" s="18">
        <v>3</v>
      </c>
      <c r="C3" s="4" t="s">
        <v>4</v>
      </c>
      <c r="D3" s="14">
        <f>ROUND(SQRT((D2)/(6.2)),2)</f>
        <v>0.73</v>
      </c>
      <c r="G3" s="5"/>
    </row>
    <row r="4" spans="1:4" ht="12.75">
      <c r="A4" s="3" t="s">
        <v>7</v>
      </c>
      <c r="B4" s="18">
        <v>4.57</v>
      </c>
      <c r="C4" s="4" t="s">
        <v>3</v>
      </c>
      <c r="D4" s="14">
        <f>ROUND(3.6*D3,2)</f>
        <v>2.63</v>
      </c>
    </row>
    <row r="5" spans="2:8" ht="12.75">
      <c r="B5" s="9"/>
      <c r="C5" s="4" t="s">
        <v>2</v>
      </c>
      <c r="D5" s="14">
        <f>ROUND(2*D3*D4*1.1,2)</f>
        <v>4.22</v>
      </c>
      <c r="F5" s="6"/>
      <c r="G5" s="6"/>
      <c r="H5" s="6"/>
    </row>
    <row r="6" spans="2:8" ht="12.75">
      <c r="B6" s="19"/>
      <c r="C6" s="20"/>
      <c r="D6" s="15"/>
      <c r="F6" s="6"/>
      <c r="G6" s="6"/>
      <c r="H6" s="6"/>
    </row>
    <row r="7" spans="1:8" ht="12.75">
      <c r="A7" s="8" t="s">
        <v>10</v>
      </c>
      <c r="B7" s="10">
        <v>15</v>
      </c>
      <c r="C7" s="4" t="s">
        <v>6</v>
      </c>
      <c r="D7" s="16">
        <f>ROUND(B7/3.28084,2)</f>
        <v>4.57</v>
      </c>
      <c r="F7" s="6"/>
      <c r="G7" s="6"/>
      <c r="H7" s="6"/>
    </row>
    <row r="8" spans="1:8" ht="12.75">
      <c r="A8" s="6"/>
      <c r="B8" s="11"/>
      <c r="C8" s="4" t="s">
        <v>1</v>
      </c>
      <c r="D8" s="16">
        <f>ROUND(POWER(D7,2)/(2*9.81),2)</f>
        <v>1.06</v>
      </c>
      <c r="F8" s="6"/>
      <c r="G8" s="6"/>
      <c r="H8" s="6"/>
    </row>
    <row r="9" spans="6:8" ht="12.75">
      <c r="F9" s="6"/>
      <c r="G9" s="6"/>
      <c r="H9" s="6"/>
    </row>
    <row r="10" spans="2:8" ht="12.75">
      <c r="B10" s="5" t="str">
        <f>CONCATENATE(ROUND(D3,2)," m")</f>
        <v>0,73 m</v>
      </c>
      <c r="F10" s="6"/>
      <c r="G10" s="6"/>
      <c r="H10" s="6"/>
    </row>
    <row r="11" spans="6:8" ht="12.75">
      <c r="F11" s="6"/>
      <c r="G11" s="6"/>
      <c r="H11" s="6"/>
    </row>
    <row r="12" spans="6:8" ht="12.75">
      <c r="F12" s="6"/>
      <c r="G12" s="6"/>
      <c r="H12" s="6"/>
    </row>
    <row r="13" spans="1:8" ht="12.75">
      <c r="A13" s="23" t="str">
        <f>CONCATENATE(ROUND((D4-D3)/2,2)," m ")</f>
        <v>0,95 m </v>
      </c>
      <c r="F13" s="6"/>
      <c r="G13" s="6"/>
      <c r="H13" s="6"/>
    </row>
    <row r="14" spans="6:8" ht="12.75">
      <c r="F14" s="6"/>
      <c r="G14" s="6"/>
      <c r="H14" s="6"/>
    </row>
    <row r="15" spans="6:8" ht="12.75">
      <c r="F15" s="6"/>
      <c r="G15" s="6"/>
      <c r="H15" s="6"/>
    </row>
    <row r="16" spans="6:8" ht="12.75">
      <c r="F16" s="6"/>
      <c r="G16" s="6"/>
      <c r="H16" s="6"/>
    </row>
    <row r="17" spans="6:8" ht="12.75">
      <c r="F17" s="6"/>
      <c r="G17" s="6"/>
      <c r="H17" s="6"/>
    </row>
    <row r="18" spans="2:8" ht="12.75">
      <c r="B18" s="7" t="str">
        <f>CONCATENATE("A = ",ROUND(D2,2)," m2")</f>
        <v>A = 3,3 m2</v>
      </c>
      <c r="D18" s="21"/>
      <c r="E18" s="21"/>
      <c r="F18" s="6"/>
      <c r="G18" s="6"/>
      <c r="H18" s="6"/>
    </row>
    <row r="19" spans="6:8" ht="12.75">
      <c r="F19" s="6"/>
      <c r="G19" s="6"/>
      <c r="H19" s="6"/>
    </row>
    <row r="20" spans="4:8" ht="12.75">
      <c r="D20" s="22" t="str">
        <f>CONCATENATE(ROUND(1.6*D4,2)," m")</f>
        <v>4,21 m</v>
      </c>
      <c r="E20" s="21"/>
      <c r="F20" s="6"/>
      <c r="G20" s="6"/>
      <c r="H20" s="6"/>
    </row>
    <row r="21" ht="12.75">
      <c r="D21" s="21"/>
    </row>
    <row r="22" ht="12.75">
      <c r="G22" s="5"/>
    </row>
    <row r="23" ht="12.75"/>
    <row r="24" ht="12.75"/>
    <row r="25" ht="12.75"/>
    <row r="26" ht="12.75">
      <c r="B26" s="5" t="str">
        <f>CONCATENATE(ROUND(D4,2)," m")</f>
        <v>2,63 m</v>
      </c>
    </row>
    <row r="27" ht="12.75">
      <c r="F27" s="5"/>
    </row>
    <row r="28" ht="12.75">
      <c r="F28" s="5"/>
    </row>
    <row r="29" spans="3:4" ht="12.75">
      <c r="C29" s="23" t="s">
        <v>14</v>
      </c>
      <c r="D29" s="24" t="s">
        <v>13</v>
      </c>
    </row>
  </sheetData>
  <sheetProtection/>
  <hyperlinks>
    <hyperlink ref="D29" r:id="rId1" display="Concretd0g"/>
  </hyperlink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3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Dias</cp:lastModifiedBy>
  <dcterms:created xsi:type="dcterms:W3CDTF">2018-07-12T14:30:53Z</dcterms:created>
  <dcterms:modified xsi:type="dcterms:W3CDTF">2020-06-27T23:05:58Z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