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GIVA CLASSICA" sheetId="1" r:id="rId1"/>
    <sheet name="OGIVA CONICA" sheetId="2" r:id="rId2"/>
    <sheet name="OGIVA PARABOLICA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<sst xmlns="http://schemas.openxmlformats.org/spreadsheetml/2006/main" count="27" uniqueCount="9">
  <si>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L</t>
  </si>
  <si>
    <t>Xf</t>
  </si>
  <si>
    <t>d</t>
  </si>
  <si>
    <t>S</t>
  </si>
  <si>
    <t>a</t>
  </si>
  <si>
    <t>b</t>
  </si>
  <si>
    <t>R</t>
  </si>
  <si>
    <t>m</t>
  </si>
  <si>
    <r>
      <t xml:space="preserve">DIMENSIONI  DEL MODELLO PER CALCOLO CENTRO DI PRESSIONE ( C.P. )          </t>
    </r>
    <r>
      <rPr>
        <b/>
        <sz val="12"/>
        <color indexed="10"/>
        <rFont val="Arial"/>
        <family val="2"/>
      </rPr>
      <t>VALORI ESPRESSI IN mm.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</si>
</sst>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4.jpeg" /><Relationship Id="rId12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4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</xdr:row>
      <xdr:rowOff>152400</xdr:rowOff>
    </xdr:from>
    <xdr:to>
      <xdr:col>3</xdr:col>
      <xdr:colOff>323850</xdr:colOff>
      <xdr:row>9</xdr:row>
      <xdr:rowOff>114300</xdr:rowOff>
    </xdr:to>
    <xdr:pic>
      <xdr:nvPicPr>
        <xdr:cNvPr id="1" name="Picture 1" descr="D:\ROCKETS\OGIVE C.P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38275"/>
          <a:ext cx="2409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314325</xdr:colOff>
      <xdr:row>16</xdr:row>
      <xdr:rowOff>161925</xdr:rowOff>
    </xdr:to>
    <xdr:pic>
      <xdr:nvPicPr>
        <xdr:cNvPr id="2" name="Picture 3" descr="D:\ROCKETS\FIN NORMAL FOR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0"/>
          <a:ext cx="2438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0</xdr:rowOff>
    </xdr:from>
    <xdr:to>
      <xdr:col>3</xdr:col>
      <xdr:colOff>304800</xdr:colOff>
      <xdr:row>22</xdr:row>
      <xdr:rowOff>57150</xdr:rowOff>
    </xdr:to>
    <xdr:pic>
      <xdr:nvPicPr>
        <xdr:cNvPr id="3" name="Picture 4" descr="D:\ROCKETS\FATTORE INTERF. FIN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333750"/>
          <a:ext cx="2381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180975</xdr:rowOff>
    </xdr:from>
    <xdr:to>
      <xdr:col>3</xdr:col>
      <xdr:colOff>314325</xdr:colOff>
      <xdr:row>27</xdr:row>
      <xdr:rowOff>38100</xdr:rowOff>
    </xdr:to>
    <xdr:pic>
      <xdr:nvPicPr>
        <xdr:cNvPr id="4" name="Picture 5" descr="D:\ROCKETS\NORMAL FORCE ON FIN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467225"/>
          <a:ext cx="2390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0</xdr:rowOff>
    </xdr:from>
    <xdr:to>
      <xdr:col>3</xdr:col>
      <xdr:colOff>314325</xdr:colOff>
      <xdr:row>33</xdr:row>
      <xdr:rowOff>28575</xdr:rowOff>
    </xdr:to>
    <xdr:pic>
      <xdr:nvPicPr>
        <xdr:cNvPr id="5" name="Picture 10" descr="D:\ROCKETS\CENTRO DI PRESSION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5467350"/>
          <a:ext cx="2324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19050</xdr:rowOff>
    </xdr:from>
    <xdr:to>
      <xdr:col>2</xdr:col>
      <xdr:colOff>495300</xdr:colOff>
      <xdr:row>6</xdr:row>
      <xdr:rowOff>95250</xdr:rowOff>
    </xdr:to>
    <xdr:pic>
      <xdr:nvPicPr>
        <xdr:cNvPr id="6" name="Picture 11" descr="D:\ROCKETS\OGIVE NORMAL FORC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5810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8</xdr:row>
      <xdr:rowOff>19050</xdr:rowOff>
    </xdr:from>
    <xdr:to>
      <xdr:col>5</xdr:col>
      <xdr:colOff>514350</xdr:colOff>
      <xdr:row>9</xdr:row>
      <xdr:rowOff>142875</xdr:rowOff>
    </xdr:to>
    <xdr:sp>
      <xdr:nvSpPr>
        <xdr:cNvPr id="7" name="AutoShape 13"/>
        <xdr:cNvSpPr>
          <a:spLocks/>
        </xdr:cNvSpPr>
      </xdr:nvSpPr>
      <xdr:spPr>
        <a:xfrm>
          <a:off x="2781300" y="1476375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57150</xdr:rowOff>
    </xdr:from>
    <xdr:to>
      <xdr:col>5</xdr:col>
      <xdr:colOff>504825</xdr:colOff>
      <xdr:row>15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2771775" y="26289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57150</xdr:rowOff>
    </xdr:from>
    <xdr:to>
      <xdr:col>5</xdr:col>
      <xdr:colOff>514350</xdr:colOff>
      <xdr:row>20</xdr:row>
      <xdr:rowOff>152400</xdr:rowOff>
    </xdr:to>
    <xdr:sp>
      <xdr:nvSpPr>
        <xdr:cNvPr id="9" name="AutoShape 15"/>
        <xdr:cNvSpPr>
          <a:spLocks/>
        </xdr:cNvSpPr>
      </xdr:nvSpPr>
      <xdr:spPr>
        <a:xfrm>
          <a:off x="2781300" y="35814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152400</xdr:rowOff>
    </xdr:from>
    <xdr:to>
      <xdr:col>5</xdr:col>
      <xdr:colOff>504825</xdr:colOff>
      <xdr:row>27</xdr:row>
      <xdr:rowOff>57150</xdr:rowOff>
    </xdr:to>
    <xdr:sp>
      <xdr:nvSpPr>
        <xdr:cNvPr id="10" name="AutoShape 16"/>
        <xdr:cNvSpPr>
          <a:spLocks/>
        </xdr:cNvSpPr>
      </xdr:nvSpPr>
      <xdr:spPr>
        <a:xfrm>
          <a:off x="2771775" y="4819650"/>
          <a:ext cx="1076325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57150</xdr:rowOff>
    </xdr:from>
    <xdr:to>
      <xdr:col>5</xdr:col>
      <xdr:colOff>495300</xdr:colOff>
      <xdr:row>32</xdr:row>
      <xdr:rowOff>152400</xdr:rowOff>
    </xdr:to>
    <xdr:sp>
      <xdr:nvSpPr>
        <xdr:cNvPr id="11" name="AutoShape 17"/>
        <xdr:cNvSpPr>
          <a:spLocks/>
        </xdr:cNvSpPr>
      </xdr:nvSpPr>
      <xdr:spPr>
        <a:xfrm>
          <a:off x="2762250" y="59055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133350</xdr:rowOff>
    </xdr:from>
    <xdr:to>
      <xdr:col>5</xdr:col>
      <xdr:colOff>514350</xdr:colOff>
      <xdr:row>38</xdr:row>
      <xdr:rowOff>38100</xdr:rowOff>
    </xdr:to>
    <xdr:sp>
      <xdr:nvSpPr>
        <xdr:cNvPr id="12" name="AutoShape 18"/>
        <xdr:cNvSpPr>
          <a:spLocks/>
        </xdr:cNvSpPr>
      </xdr:nvSpPr>
      <xdr:spPr>
        <a:xfrm>
          <a:off x="2781300" y="6934200"/>
          <a:ext cx="1076325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38100</xdr:rowOff>
    </xdr:from>
    <xdr:to>
      <xdr:col>5</xdr:col>
      <xdr:colOff>514350</xdr:colOff>
      <xdr:row>42</xdr:row>
      <xdr:rowOff>161925</xdr:rowOff>
    </xdr:to>
    <xdr:sp>
      <xdr:nvSpPr>
        <xdr:cNvPr id="13" name="AutoShape 19"/>
        <xdr:cNvSpPr>
          <a:spLocks/>
        </xdr:cNvSpPr>
      </xdr:nvSpPr>
      <xdr:spPr>
        <a:xfrm>
          <a:off x="2781300" y="7829550"/>
          <a:ext cx="1076325" cy="371475"/>
        </a:xfrm>
        <a:prstGeom prst="rightArrow">
          <a:avLst>
            <a:gd name="adj1" fmla="val 23449"/>
            <a:gd name="adj2" fmla="val -2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35</xdr:row>
      <xdr:rowOff>114300</xdr:rowOff>
    </xdr:from>
    <xdr:to>
      <xdr:col>3</xdr:col>
      <xdr:colOff>171450</xdr:colOff>
      <xdr:row>38</xdr:row>
      <xdr:rowOff>57150</xdr:rowOff>
    </xdr:to>
    <xdr:pic>
      <xdr:nvPicPr>
        <xdr:cNvPr id="14" name="Picture 20" descr="D:\ROCKETS\TOTAL NORMAL FORC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6724650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8</xdr:col>
      <xdr:colOff>0</xdr:colOff>
      <xdr:row>44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76200" y="7410450"/>
          <a:ext cx="5324475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43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3952875" y="7791450"/>
          <a:ext cx="8382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3</xdr:row>
      <xdr:rowOff>66675</xdr:rowOff>
    </xdr:from>
    <xdr:to>
      <xdr:col>10</xdr:col>
      <xdr:colOff>400050</xdr:colOff>
      <xdr:row>4</xdr:row>
      <xdr:rowOff>114300</xdr:rowOff>
    </xdr:to>
    <xdr:pic>
      <xdr:nvPicPr>
        <xdr:cNvPr id="17" name="Picture 27" descr="D:\ROCKETS\ELL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0" y="62865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47625</xdr:rowOff>
    </xdr:from>
    <xdr:to>
      <xdr:col>3</xdr:col>
      <xdr:colOff>523875</xdr:colOff>
      <xdr:row>43</xdr:row>
      <xdr:rowOff>123825</xdr:rowOff>
    </xdr:to>
    <xdr:pic>
      <xdr:nvPicPr>
        <xdr:cNvPr id="18" name="Picture 28" descr="D:\ROCKETS\C.P. TOTAL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74580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9525</xdr:rowOff>
    </xdr:from>
    <xdr:to>
      <xdr:col>13</xdr:col>
      <xdr:colOff>600075</xdr:colOff>
      <xdr:row>49</xdr:row>
      <xdr:rowOff>19050</xdr:rowOff>
    </xdr:to>
    <xdr:pic>
      <xdr:nvPicPr>
        <xdr:cNvPr id="19" name="Picture 29" descr="D:\ROCKETS\QUOTE ROCKET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14975" y="1295400"/>
          <a:ext cx="353377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32</xdr:row>
      <xdr:rowOff>180975</xdr:rowOff>
    </xdr:from>
    <xdr:to>
      <xdr:col>11</xdr:col>
      <xdr:colOff>95250</xdr:colOff>
      <xdr:row>34</xdr:row>
      <xdr:rowOff>57150</xdr:rowOff>
    </xdr:to>
    <xdr:pic>
      <xdr:nvPicPr>
        <xdr:cNvPr id="20" name="Picture 30" descr="D:\ROCKETS\C.G.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67550" y="6219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36</xdr:row>
      <xdr:rowOff>152400</xdr:rowOff>
    </xdr:from>
    <xdr:to>
      <xdr:col>11</xdr:col>
      <xdr:colOff>104775</xdr:colOff>
      <xdr:row>38</xdr:row>
      <xdr:rowOff>76200</xdr:rowOff>
    </xdr:to>
    <xdr:pic>
      <xdr:nvPicPr>
        <xdr:cNvPr id="21" name="Picture 31" descr="D:\ROCKETS\C.P.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91350" y="69532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32</xdr:row>
      <xdr:rowOff>180975</xdr:rowOff>
    </xdr:from>
    <xdr:to>
      <xdr:col>12</xdr:col>
      <xdr:colOff>247650</xdr:colOff>
      <xdr:row>34</xdr:row>
      <xdr:rowOff>38100</xdr:rowOff>
    </xdr:to>
    <xdr:sp>
      <xdr:nvSpPr>
        <xdr:cNvPr id="22" name="AutoShape 32"/>
        <xdr:cNvSpPr>
          <a:spLocks/>
        </xdr:cNvSpPr>
      </xdr:nvSpPr>
      <xdr:spPr>
        <a:xfrm>
          <a:off x="7372350" y="6219825"/>
          <a:ext cx="7143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37</xdr:row>
      <xdr:rowOff>28575</xdr:rowOff>
    </xdr:from>
    <xdr:to>
      <xdr:col>12</xdr:col>
      <xdr:colOff>266700</xdr:colOff>
      <xdr:row>38</xdr:row>
      <xdr:rowOff>38100</xdr:rowOff>
    </xdr:to>
    <xdr:sp>
      <xdr:nvSpPr>
        <xdr:cNvPr id="23" name="AutoShape 33"/>
        <xdr:cNvSpPr>
          <a:spLocks/>
        </xdr:cNvSpPr>
      </xdr:nvSpPr>
      <xdr:spPr>
        <a:xfrm>
          <a:off x="7391400" y="7019925"/>
          <a:ext cx="7143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32</xdr:row>
      <xdr:rowOff>28575</xdr:rowOff>
    </xdr:from>
    <xdr:to>
      <xdr:col>13</xdr:col>
      <xdr:colOff>390525</xdr:colOff>
      <xdr:row>35</xdr:row>
      <xdr:rowOff>0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8172450" y="6067425"/>
          <a:ext cx="6667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GRAVITA'</a:t>
          </a:r>
        </a:p>
      </xdr:txBody>
    </xdr:sp>
    <xdr:clientData/>
  </xdr:twoCellAnchor>
  <xdr:twoCellAnchor>
    <xdr:from>
      <xdr:col>12</xdr:col>
      <xdr:colOff>304800</xdr:colOff>
      <xdr:row>36</xdr:row>
      <xdr:rowOff>66675</xdr:rowOff>
    </xdr:from>
    <xdr:to>
      <xdr:col>13</xdr:col>
      <xdr:colOff>504825</xdr:colOff>
      <xdr:row>39</xdr:row>
      <xdr:rowOff>28575</xdr:rowOff>
    </xdr:to>
    <xdr:sp>
      <xdr:nvSpPr>
        <xdr:cNvPr id="25" name="Text Box 36"/>
        <xdr:cNvSpPr txBox="1">
          <a:spLocks noChangeArrowheads="1"/>
        </xdr:cNvSpPr>
      </xdr:nvSpPr>
      <xdr:spPr>
        <a:xfrm>
          <a:off x="8143875" y="6867525"/>
          <a:ext cx="809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PRESSIONE</a:t>
          </a:r>
        </a:p>
      </xdr:txBody>
    </xdr:sp>
    <xdr:clientData/>
  </xdr:twoCellAnchor>
  <xdr:twoCellAnchor>
    <xdr:from>
      <xdr:col>0</xdr:col>
      <xdr:colOff>342900</xdr:colOff>
      <xdr:row>45</xdr:row>
      <xdr:rowOff>9525</xdr:rowOff>
    </xdr:from>
    <xdr:to>
      <xdr:col>7</xdr:col>
      <xdr:colOff>323850</xdr:colOff>
      <xdr:row>54</xdr:row>
      <xdr:rowOff>28575</xdr:rowOff>
    </xdr:to>
    <xdr:sp>
      <xdr:nvSpPr>
        <xdr:cNvPr id="26" name="Text Box 37"/>
        <xdr:cNvSpPr txBox="1">
          <a:spLocks noChangeArrowheads="1"/>
        </xdr:cNvSpPr>
      </xdr:nvSpPr>
      <xdr:spPr>
        <a:xfrm>
          <a:off x="342900" y="8620125"/>
          <a:ext cx="47720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CENTRO DI GRAVITA' DEVE  ESSERE ALMENO DI UN CALIBRO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DIAMETRO DELLA FUSOLIERA ) INFERIORE AL CENTRO DI PRESSIONE 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C.G. = C.P. - 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 DISTANZE SI INTENDONO RIFERITE A PARTIRE DALLA CIMA DELL'OGIVA.</a:t>
          </a:r>
        </a:p>
      </xdr:txBody>
    </xdr:sp>
    <xdr:clientData/>
  </xdr:twoCellAnchor>
  <xdr:twoCellAnchor>
    <xdr:from>
      <xdr:col>0</xdr:col>
      <xdr:colOff>295275</xdr:colOff>
      <xdr:row>0</xdr:row>
      <xdr:rowOff>123825</xdr:rowOff>
    </xdr:from>
    <xdr:to>
      <xdr:col>3</xdr:col>
      <xdr:colOff>400050</xdr:colOff>
      <xdr:row>3</xdr:row>
      <xdr:rowOff>0</xdr:rowOff>
    </xdr:to>
    <xdr:sp>
      <xdr:nvSpPr>
        <xdr:cNvPr id="27" name="Text Box 38"/>
        <xdr:cNvSpPr txBox="1">
          <a:spLocks noChangeArrowheads="1"/>
        </xdr:cNvSpPr>
      </xdr:nvSpPr>
      <xdr:spPr>
        <a:xfrm>
          <a:off x="295275" y="1238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OGIVA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3</xdr:col>
      <xdr:colOff>314325</xdr:colOff>
      <xdr:row>16</xdr:row>
      <xdr:rowOff>161925</xdr:rowOff>
    </xdr:to>
    <xdr:pic>
      <xdr:nvPicPr>
        <xdr:cNvPr id="1" name="Picture 2" descr="D:\ROCKETS\FIN NORMAL FOR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2438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0</xdr:rowOff>
    </xdr:from>
    <xdr:to>
      <xdr:col>3</xdr:col>
      <xdr:colOff>304800</xdr:colOff>
      <xdr:row>22</xdr:row>
      <xdr:rowOff>57150</xdr:rowOff>
    </xdr:to>
    <xdr:pic>
      <xdr:nvPicPr>
        <xdr:cNvPr id="2" name="Picture 3" descr="D:\ROCKETS\FATTORE INTERF. FI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333750"/>
          <a:ext cx="2381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180975</xdr:rowOff>
    </xdr:from>
    <xdr:to>
      <xdr:col>3</xdr:col>
      <xdr:colOff>314325</xdr:colOff>
      <xdr:row>27</xdr:row>
      <xdr:rowOff>38100</xdr:rowOff>
    </xdr:to>
    <xdr:pic>
      <xdr:nvPicPr>
        <xdr:cNvPr id="3" name="Picture 4" descr="D:\ROCKETS\NORMAL FORCE ON FIN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467225"/>
          <a:ext cx="2390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0</xdr:rowOff>
    </xdr:from>
    <xdr:to>
      <xdr:col>3</xdr:col>
      <xdr:colOff>314325</xdr:colOff>
      <xdr:row>33</xdr:row>
      <xdr:rowOff>28575</xdr:rowOff>
    </xdr:to>
    <xdr:pic>
      <xdr:nvPicPr>
        <xdr:cNvPr id="4" name="Picture 5" descr="D:\ROCKETS\CENTRO DI PRESSION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467350"/>
          <a:ext cx="2324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19050</xdr:rowOff>
    </xdr:from>
    <xdr:to>
      <xdr:col>2</xdr:col>
      <xdr:colOff>495300</xdr:colOff>
      <xdr:row>6</xdr:row>
      <xdr:rowOff>95250</xdr:rowOff>
    </xdr:to>
    <xdr:pic>
      <xdr:nvPicPr>
        <xdr:cNvPr id="5" name="Picture 6" descr="D:\ROCKETS\OGIVE NORMAL FORC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5810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8</xdr:row>
      <xdr:rowOff>19050</xdr:rowOff>
    </xdr:from>
    <xdr:to>
      <xdr:col>5</xdr:col>
      <xdr:colOff>514350</xdr:colOff>
      <xdr:row>9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2781300" y="1476375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57150</xdr:rowOff>
    </xdr:from>
    <xdr:to>
      <xdr:col>5</xdr:col>
      <xdr:colOff>504825</xdr:colOff>
      <xdr:row>15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771775" y="26289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57150</xdr:rowOff>
    </xdr:from>
    <xdr:to>
      <xdr:col>5</xdr:col>
      <xdr:colOff>514350</xdr:colOff>
      <xdr:row>20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2781300" y="35814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152400</xdr:rowOff>
    </xdr:from>
    <xdr:to>
      <xdr:col>5</xdr:col>
      <xdr:colOff>504825</xdr:colOff>
      <xdr:row>27</xdr:row>
      <xdr:rowOff>57150</xdr:rowOff>
    </xdr:to>
    <xdr:sp>
      <xdr:nvSpPr>
        <xdr:cNvPr id="9" name="AutoShape 10"/>
        <xdr:cNvSpPr>
          <a:spLocks/>
        </xdr:cNvSpPr>
      </xdr:nvSpPr>
      <xdr:spPr>
        <a:xfrm>
          <a:off x="2771775" y="4819650"/>
          <a:ext cx="1076325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57150</xdr:rowOff>
    </xdr:from>
    <xdr:to>
      <xdr:col>5</xdr:col>
      <xdr:colOff>495300</xdr:colOff>
      <xdr:row>32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2762250" y="59055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133350</xdr:rowOff>
    </xdr:from>
    <xdr:to>
      <xdr:col>5</xdr:col>
      <xdr:colOff>514350</xdr:colOff>
      <xdr:row>38</xdr:row>
      <xdr:rowOff>38100</xdr:rowOff>
    </xdr:to>
    <xdr:sp>
      <xdr:nvSpPr>
        <xdr:cNvPr id="11" name="AutoShape 12"/>
        <xdr:cNvSpPr>
          <a:spLocks/>
        </xdr:cNvSpPr>
      </xdr:nvSpPr>
      <xdr:spPr>
        <a:xfrm>
          <a:off x="2781300" y="6934200"/>
          <a:ext cx="1076325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38100</xdr:rowOff>
    </xdr:from>
    <xdr:to>
      <xdr:col>5</xdr:col>
      <xdr:colOff>514350</xdr:colOff>
      <xdr:row>42</xdr:row>
      <xdr:rowOff>161925</xdr:rowOff>
    </xdr:to>
    <xdr:sp>
      <xdr:nvSpPr>
        <xdr:cNvPr id="12" name="AutoShape 13"/>
        <xdr:cNvSpPr>
          <a:spLocks/>
        </xdr:cNvSpPr>
      </xdr:nvSpPr>
      <xdr:spPr>
        <a:xfrm>
          <a:off x="2781300" y="7829550"/>
          <a:ext cx="1076325" cy="371475"/>
        </a:xfrm>
        <a:prstGeom prst="rightArrow">
          <a:avLst>
            <a:gd name="adj1" fmla="val 23449"/>
            <a:gd name="adj2" fmla="val -2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35</xdr:row>
      <xdr:rowOff>114300</xdr:rowOff>
    </xdr:from>
    <xdr:to>
      <xdr:col>3</xdr:col>
      <xdr:colOff>171450</xdr:colOff>
      <xdr:row>38</xdr:row>
      <xdr:rowOff>57150</xdr:rowOff>
    </xdr:to>
    <xdr:pic>
      <xdr:nvPicPr>
        <xdr:cNvPr id="13" name="Picture 14" descr="D:\ROCKETS\TOTAL NORMAL FORC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6724650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8</xdr:col>
      <xdr:colOff>0</xdr:colOff>
      <xdr:row>44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76200" y="7410450"/>
          <a:ext cx="5324475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43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952875" y="7791450"/>
          <a:ext cx="8382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3</xdr:row>
      <xdr:rowOff>66675</xdr:rowOff>
    </xdr:from>
    <xdr:to>
      <xdr:col>10</xdr:col>
      <xdr:colOff>400050</xdr:colOff>
      <xdr:row>4</xdr:row>
      <xdr:rowOff>114300</xdr:rowOff>
    </xdr:to>
    <xdr:pic>
      <xdr:nvPicPr>
        <xdr:cNvPr id="16" name="Picture 17" descr="D:\ROCKETS\ELL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0" y="62865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47625</xdr:rowOff>
    </xdr:from>
    <xdr:to>
      <xdr:col>3</xdr:col>
      <xdr:colOff>523875</xdr:colOff>
      <xdr:row>43</xdr:row>
      <xdr:rowOff>123825</xdr:rowOff>
    </xdr:to>
    <xdr:pic>
      <xdr:nvPicPr>
        <xdr:cNvPr id="17" name="Picture 18" descr="D:\ROCKETS\C.P. TOTAL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74580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9525</xdr:rowOff>
    </xdr:from>
    <xdr:to>
      <xdr:col>13</xdr:col>
      <xdr:colOff>600075</xdr:colOff>
      <xdr:row>49</xdr:row>
      <xdr:rowOff>19050</xdr:rowOff>
    </xdr:to>
    <xdr:pic>
      <xdr:nvPicPr>
        <xdr:cNvPr id="18" name="Picture 19" descr="D:\ROCKETS\QUOTE ROCKET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14975" y="1295400"/>
          <a:ext cx="353377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32</xdr:row>
      <xdr:rowOff>180975</xdr:rowOff>
    </xdr:from>
    <xdr:to>
      <xdr:col>11</xdr:col>
      <xdr:colOff>95250</xdr:colOff>
      <xdr:row>34</xdr:row>
      <xdr:rowOff>57150</xdr:rowOff>
    </xdr:to>
    <xdr:pic>
      <xdr:nvPicPr>
        <xdr:cNvPr id="19" name="Picture 20" descr="D:\ROCKETS\C.G.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67550" y="6219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36</xdr:row>
      <xdr:rowOff>152400</xdr:rowOff>
    </xdr:from>
    <xdr:to>
      <xdr:col>11</xdr:col>
      <xdr:colOff>104775</xdr:colOff>
      <xdr:row>38</xdr:row>
      <xdr:rowOff>76200</xdr:rowOff>
    </xdr:to>
    <xdr:pic>
      <xdr:nvPicPr>
        <xdr:cNvPr id="20" name="Picture 21" descr="D:\ROCKETS\C.P.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91350" y="69532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32</xdr:row>
      <xdr:rowOff>180975</xdr:rowOff>
    </xdr:from>
    <xdr:to>
      <xdr:col>12</xdr:col>
      <xdr:colOff>247650</xdr:colOff>
      <xdr:row>34</xdr:row>
      <xdr:rowOff>38100</xdr:rowOff>
    </xdr:to>
    <xdr:sp>
      <xdr:nvSpPr>
        <xdr:cNvPr id="21" name="AutoShape 22"/>
        <xdr:cNvSpPr>
          <a:spLocks/>
        </xdr:cNvSpPr>
      </xdr:nvSpPr>
      <xdr:spPr>
        <a:xfrm>
          <a:off x="7372350" y="6219825"/>
          <a:ext cx="7143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37</xdr:row>
      <xdr:rowOff>28575</xdr:rowOff>
    </xdr:from>
    <xdr:to>
      <xdr:col>12</xdr:col>
      <xdr:colOff>266700</xdr:colOff>
      <xdr:row>38</xdr:row>
      <xdr:rowOff>38100</xdr:rowOff>
    </xdr:to>
    <xdr:sp>
      <xdr:nvSpPr>
        <xdr:cNvPr id="22" name="AutoShape 23"/>
        <xdr:cNvSpPr>
          <a:spLocks/>
        </xdr:cNvSpPr>
      </xdr:nvSpPr>
      <xdr:spPr>
        <a:xfrm>
          <a:off x="7391400" y="7019925"/>
          <a:ext cx="7143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32</xdr:row>
      <xdr:rowOff>28575</xdr:rowOff>
    </xdr:from>
    <xdr:to>
      <xdr:col>13</xdr:col>
      <xdr:colOff>390525</xdr:colOff>
      <xdr:row>35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8172450" y="6067425"/>
          <a:ext cx="6667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GRAVITA'</a:t>
          </a:r>
        </a:p>
      </xdr:txBody>
    </xdr:sp>
    <xdr:clientData/>
  </xdr:twoCellAnchor>
  <xdr:twoCellAnchor>
    <xdr:from>
      <xdr:col>12</xdr:col>
      <xdr:colOff>304800</xdr:colOff>
      <xdr:row>36</xdr:row>
      <xdr:rowOff>66675</xdr:rowOff>
    </xdr:from>
    <xdr:to>
      <xdr:col>13</xdr:col>
      <xdr:colOff>504825</xdr:colOff>
      <xdr:row>39</xdr:row>
      <xdr:rowOff>28575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8143875" y="6867525"/>
          <a:ext cx="809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PRESSIONE</a:t>
          </a:r>
        </a:p>
      </xdr:txBody>
    </xdr:sp>
    <xdr:clientData/>
  </xdr:twoCellAnchor>
  <xdr:twoCellAnchor>
    <xdr:from>
      <xdr:col>0</xdr:col>
      <xdr:colOff>342900</xdr:colOff>
      <xdr:row>45</xdr:row>
      <xdr:rowOff>9525</xdr:rowOff>
    </xdr:from>
    <xdr:to>
      <xdr:col>7</xdr:col>
      <xdr:colOff>323850</xdr:colOff>
      <xdr:row>54</xdr:row>
      <xdr:rowOff>28575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342900" y="8620125"/>
          <a:ext cx="47720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CENTRO DI GRAVITA' DEVE  ESSERE ALMENO DI UN CALIBRO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DIAMETRO DELLA FUSOLIERA ) INFERIORE AL CENTRO DI PRESSIONE 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C.G. = C.P. - 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 DISTANZE SI INTENDONO RIFERITE A PARTIRE DALLA CIMA DELL'OGIVA.</a:t>
          </a:r>
        </a:p>
      </xdr:txBody>
    </xdr:sp>
    <xdr:clientData/>
  </xdr:twoCellAnchor>
  <xdr:twoCellAnchor>
    <xdr:from>
      <xdr:col>0</xdr:col>
      <xdr:colOff>295275</xdr:colOff>
      <xdr:row>0</xdr:row>
      <xdr:rowOff>123825</xdr:rowOff>
    </xdr:from>
    <xdr:to>
      <xdr:col>3</xdr:col>
      <xdr:colOff>400050</xdr:colOff>
      <xdr:row>3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295275" y="1238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OGIVA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CONICA</a:t>
          </a:r>
        </a:p>
      </xdr:txBody>
    </xdr:sp>
    <xdr:clientData/>
  </xdr:twoCellAnchor>
  <xdr:twoCellAnchor editAs="oneCell">
    <xdr:from>
      <xdr:col>0</xdr:col>
      <xdr:colOff>104775</xdr:colOff>
      <xdr:row>8</xdr:row>
      <xdr:rowOff>28575</xdr:rowOff>
    </xdr:from>
    <xdr:to>
      <xdr:col>3</xdr:col>
      <xdr:colOff>514350</xdr:colOff>
      <xdr:row>9</xdr:row>
      <xdr:rowOff>171450</xdr:rowOff>
    </xdr:to>
    <xdr:pic>
      <xdr:nvPicPr>
        <xdr:cNvPr id="27" name="Picture 28" descr="D:\ROCKETS\CONICAL OGIVE C.P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485900"/>
          <a:ext cx="2533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3</xdr:col>
      <xdr:colOff>314325</xdr:colOff>
      <xdr:row>16</xdr:row>
      <xdr:rowOff>161925</xdr:rowOff>
    </xdr:to>
    <xdr:pic>
      <xdr:nvPicPr>
        <xdr:cNvPr id="1" name="Picture 2" descr="D:\ROCKETS\FIN NORMAL FOR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2438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0</xdr:rowOff>
    </xdr:from>
    <xdr:to>
      <xdr:col>3</xdr:col>
      <xdr:colOff>304800</xdr:colOff>
      <xdr:row>22</xdr:row>
      <xdr:rowOff>57150</xdr:rowOff>
    </xdr:to>
    <xdr:pic>
      <xdr:nvPicPr>
        <xdr:cNvPr id="2" name="Picture 3" descr="D:\ROCKETS\FATTORE INTERF. FI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333750"/>
          <a:ext cx="2381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180975</xdr:rowOff>
    </xdr:from>
    <xdr:to>
      <xdr:col>3</xdr:col>
      <xdr:colOff>314325</xdr:colOff>
      <xdr:row>27</xdr:row>
      <xdr:rowOff>38100</xdr:rowOff>
    </xdr:to>
    <xdr:pic>
      <xdr:nvPicPr>
        <xdr:cNvPr id="3" name="Picture 4" descr="D:\ROCKETS\NORMAL FORCE ON FIN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467225"/>
          <a:ext cx="2390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0</xdr:rowOff>
    </xdr:from>
    <xdr:to>
      <xdr:col>3</xdr:col>
      <xdr:colOff>314325</xdr:colOff>
      <xdr:row>33</xdr:row>
      <xdr:rowOff>28575</xdr:rowOff>
    </xdr:to>
    <xdr:pic>
      <xdr:nvPicPr>
        <xdr:cNvPr id="4" name="Picture 5" descr="D:\ROCKETS\CENTRO DI PRESSION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467350"/>
          <a:ext cx="2324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19050</xdr:rowOff>
    </xdr:from>
    <xdr:to>
      <xdr:col>2</xdr:col>
      <xdr:colOff>495300</xdr:colOff>
      <xdr:row>6</xdr:row>
      <xdr:rowOff>95250</xdr:rowOff>
    </xdr:to>
    <xdr:pic>
      <xdr:nvPicPr>
        <xdr:cNvPr id="5" name="Picture 6" descr="D:\ROCKETS\OGIVE NORMAL FORC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5810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8</xdr:row>
      <xdr:rowOff>19050</xdr:rowOff>
    </xdr:from>
    <xdr:to>
      <xdr:col>5</xdr:col>
      <xdr:colOff>514350</xdr:colOff>
      <xdr:row>9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2781300" y="1476375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57150</xdr:rowOff>
    </xdr:from>
    <xdr:to>
      <xdr:col>5</xdr:col>
      <xdr:colOff>504825</xdr:colOff>
      <xdr:row>15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771775" y="26289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57150</xdr:rowOff>
    </xdr:from>
    <xdr:to>
      <xdr:col>5</xdr:col>
      <xdr:colOff>514350</xdr:colOff>
      <xdr:row>20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2781300" y="35814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152400</xdr:rowOff>
    </xdr:from>
    <xdr:to>
      <xdr:col>5</xdr:col>
      <xdr:colOff>504825</xdr:colOff>
      <xdr:row>27</xdr:row>
      <xdr:rowOff>57150</xdr:rowOff>
    </xdr:to>
    <xdr:sp>
      <xdr:nvSpPr>
        <xdr:cNvPr id="9" name="AutoShape 10"/>
        <xdr:cNvSpPr>
          <a:spLocks/>
        </xdr:cNvSpPr>
      </xdr:nvSpPr>
      <xdr:spPr>
        <a:xfrm>
          <a:off x="2771775" y="4819650"/>
          <a:ext cx="1076325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57150</xdr:rowOff>
    </xdr:from>
    <xdr:to>
      <xdr:col>5</xdr:col>
      <xdr:colOff>495300</xdr:colOff>
      <xdr:row>32</xdr:row>
      <xdr:rowOff>152400</xdr:rowOff>
    </xdr:to>
    <xdr:sp>
      <xdr:nvSpPr>
        <xdr:cNvPr id="10" name="AutoShape 11"/>
        <xdr:cNvSpPr>
          <a:spLocks/>
        </xdr:cNvSpPr>
      </xdr:nvSpPr>
      <xdr:spPr>
        <a:xfrm>
          <a:off x="2762250" y="5905500"/>
          <a:ext cx="107632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133350</xdr:rowOff>
    </xdr:from>
    <xdr:to>
      <xdr:col>5</xdr:col>
      <xdr:colOff>514350</xdr:colOff>
      <xdr:row>38</xdr:row>
      <xdr:rowOff>38100</xdr:rowOff>
    </xdr:to>
    <xdr:sp>
      <xdr:nvSpPr>
        <xdr:cNvPr id="11" name="AutoShape 12"/>
        <xdr:cNvSpPr>
          <a:spLocks/>
        </xdr:cNvSpPr>
      </xdr:nvSpPr>
      <xdr:spPr>
        <a:xfrm>
          <a:off x="2781300" y="6934200"/>
          <a:ext cx="1076325" cy="3238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38100</xdr:rowOff>
    </xdr:from>
    <xdr:to>
      <xdr:col>5</xdr:col>
      <xdr:colOff>514350</xdr:colOff>
      <xdr:row>42</xdr:row>
      <xdr:rowOff>161925</xdr:rowOff>
    </xdr:to>
    <xdr:sp>
      <xdr:nvSpPr>
        <xdr:cNvPr id="12" name="AutoShape 13"/>
        <xdr:cNvSpPr>
          <a:spLocks/>
        </xdr:cNvSpPr>
      </xdr:nvSpPr>
      <xdr:spPr>
        <a:xfrm>
          <a:off x="2781300" y="7829550"/>
          <a:ext cx="1076325" cy="371475"/>
        </a:xfrm>
        <a:prstGeom prst="rightArrow">
          <a:avLst>
            <a:gd name="adj1" fmla="val 23449"/>
            <a:gd name="adj2" fmla="val -2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35</xdr:row>
      <xdr:rowOff>114300</xdr:rowOff>
    </xdr:from>
    <xdr:to>
      <xdr:col>3</xdr:col>
      <xdr:colOff>171450</xdr:colOff>
      <xdr:row>38</xdr:row>
      <xdr:rowOff>57150</xdr:rowOff>
    </xdr:to>
    <xdr:pic>
      <xdr:nvPicPr>
        <xdr:cNvPr id="13" name="Picture 14" descr="D:\ROCKETS\TOTAL NORMAL FORC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6724650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8</xdr:col>
      <xdr:colOff>0</xdr:colOff>
      <xdr:row>44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76200" y="7410450"/>
          <a:ext cx="5324475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43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952875" y="7791450"/>
          <a:ext cx="8382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142875</xdr:colOff>
      <xdr:row>3</xdr:row>
      <xdr:rowOff>66675</xdr:rowOff>
    </xdr:from>
    <xdr:to>
      <xdr:col>10</xdr:col>
      <xdr:colOff>400050</xdr:colOff>
      <xdr:row>4</xdr:row>
      <xdr:rowOff>114300</xdr:rowOff>
    </xdr:to>
    <xdr:pic>
      <xdr:nvPicPr>
        <xdr:cNvPr id="16" name="Picture 17" descr="D:\ROCKETS\ELL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0" y="628650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47625</xdr:rowOff>
    </xdr:from>
    <xdr:to>
      <xdr:col>3</xdr:col>
      <xdr:colOff>523875</xdr:colOff>
      <xdr:row>43</xdr:row>
      <xdr:rowOff>123825</xdr:rowOff>
    </xdr:to>
    <xdr:pic>
      <xdr:nvPicPr>
        <xdr:cNvPr id="17" name="Picture 18" descr="D:\ROCKETS\C.P. TOTAL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7458075"/>
          <a:ext cx="2543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9525</xdr:rowOff>
    </xdr:from>
    <xdr:to>
      <xdr:col>13</xdr:col>
      <xdr:colOff>600075</xdr:colOff>
      <xdr:row>49</xdr:row>
      <xdr:rowOff>19050</xdr:rowOff>
    </xdr:to>
    <xdr:pic>
      <xdr:nvPicPr>
        <xdr:cNvPr id="18" name="Picture 19" descr="D:\ROCKETS\QUOTE ROCKET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14975" y="1295400"/>
          <a:ext cx="353377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32</xdr:row>
      <xdr:rowOff>180975</xdr:rowOff>
    </xdr:from>
    <xdr:to>
      <xdr:col>11</xdr:col>
      <xdr:colOff>95250</xdr:colOff>
      <xdr:row>34</xdr:row>
      <xdr:rowOff>57150</xdr:rowOff>
    </xdr:to>
    <xdr:pic>
      <xdr:nvPicPr>
        <xdr:cNvPr id="19" name="Picture 20" descr="D:\ROCKETS\C.G.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67550" y="62198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36</xdr:row>
      <xdr:rowOff>152400</xdr:rowOff>
    </xdr:from>
    <xdr:to>
      <xdr:col>11</xdr:col>
      <xdr:colOff>104775</xdr:colOff>
      <xdr:row>38</xdr:row>
      <xdr:rowOff>76200</xdr:rowOff>
    </xdr:to>
    <xdr:pic>
      <xdr:nvPicPr>
        <xdr:cNvPr id="20" name="Picture 21" descr="D:\ROCKETS\C.P.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91350" y="69532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32</xdr:row>
      <xdr:rowOff>180975</xdr:rowOff>
    </xdr:from>
    <xdr:to>
      <xdr:col>12</xdr:col>
      <xdr:colOff>247650</xdr:colOff>
      <xdr:row>34</xdr:row>
      <xdr:rowOff>38100</xdr:rowOff>
    </xdr:to>
    <xdr:sp>
      <xdr:nvSpPr>
        <xdr:cNvPr id="21" name="AutoShape 22"/>
        <xdr:cNvSpPr>
          <a:spLocks/>
        </xdr:cNvSpPr>
      </xdr:nvSpPr>
      <xdr:spPr>
        <a:xfrm>
          <a:off x="7372350" y="6219825"/>
          <a:ext cx="7143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37</xdr:row>
      <xdr:rowOff>28575</xdr:rowOff>
    </xdr:from>
    <xdr:to>
      <xdr:col>12</xdr:col>
      <xdr:colOff>266700</xdr:colOff>
      <xdr:row>38</xdr:row>
      <xdr:rowOff>38100</xdr:rowOff>
    </xdr:to>
    <xdr:sp>
      <xdr:nvSpPr>
        <xdr:cNvPr id="22" name="AutoShape 23"/>
        <xdr:cNvSpPr>
          <a:spLocks/>
        </xdr:cNvSpPr>
      </xdr:nvSpPr>
      <xdr:spPr>
        <a:xfrm>
          <a:off x="7391400" y="7019925"/>
          <a:ext cx="714375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32</xdr:row>
      <xdr:rowOff>28575</xdr:rowOff>
    </xdr:from>
    <xdr:to>
      <xdr:col>13</xdr:col>
      <xdr:colOff>390525</xdr:colOff>
      <xdr:row>35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8172450" y="6067425"/>
          <a:ext cx="6667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GRAVITA'</a:t>
          </a:r>
        </a:p>
      </xdr:txBody>
    </xdr:sp>
    <xdr:clientData/>
  </xdr:twoCellAnchor>
  <xdr:twoCellAnchor>
    <xdr:from>
      <xdr:col>12</xdr:col>
      <xdr:colOff>304800</xdr:colOff>
      <xdr:row>36</xdr:row>
      <xdr:rowOff>66675</xdr:rowOff>
    </xdr:from>
    <xdr:to>
      <xdr:col>13</xdr:col>
      <xdr:colOff>504825</xdr:colOff>
      <xdr:row>39</xdr:row>
      <xdr:rowOff>28575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8143875" y="6867525"/>
          <a:ext cx="809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PRESSIONE</a:t>
          </a:r>
        </a:p>
      </xdr:txBody>
    </xdr:sp>
    <xdr:clientData/>
  </xdr:twoCellAnchor>
  <xdr:twoCellAnchor>
    <xdr:from>
      <xdr:col>0</xdr:col>
      <xdr:colOff>342900</xdr:colOff>
      <xdr:row>45</xdr:row>
      <xdr:rowOff>9525</xdr:rowOff>
    </xdr:from>
    <xdr:to>
      <xdr:col>7</xdr:col>
      <xdr:colOff>323850</xdr:colOff>
      <xdr:row>54</xdr:row>
      <xdr:rowOff>28575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342900" y="8620125"/>
          <a:ext cx="47720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CENTRO DI GRAVITA' DEVE  ESSERE ALMENO DI UN CALIBRO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DIAMETRO DELLA FUSOLIERA ) INFERIORE AL CENTRO DI PRESSIONE 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C.G. = C.P. - 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 DISTANZE SI INTENDONO RIFERITE A PARTIRE DALLA CIMA DELL'OGIVA.</a:t>
          </a:r>
        </a:p>
      </xdr:txBody>
    </xdr:sp>
    <xdr:clientData/>
  </xdr:twoCellAnchor>
  <xdr:twoCellAnchor>
    <xdr:from>
      <xdr:col>0</xdr:col>
      <xdr:colOff>295275</xdr:colOff>
      <xdr:row>0</xdr:row>
      <xdr:rowOff>123825</xdr:rowOff>
    </xdr:from>
    <xdr:to>
      <xdr:col>3</xdr:col>
      <xdr:colOff>400050</xdr:colOff>
      <xdr:row>3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295275" y="123825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OGIVA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PARABOLICA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9525</xdr:rowOff>
    </xdr:from>
    <xdr:to>
      <xdr:col>3</xdr:col>
      <xdr:colOff>533400</xdr:colOff>
      <xdr:row>9</xdr:row>
      <xdr:rowOff>152400</xdr:rowOff>
    </xdr:to>
    <xdr:pic>
      <xdr:nvPicPr>
        <xdr:cNvPr id="27" name="Picture 28" descr="D:\ROCKETS\PARABOLIC OGIVE C.P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466850"/>
          <a:ext cx="2533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tabSelected="1" zoomScale="75" zoomScaleNormal="75" zoomScalePageLayoutView="0" workbookViewId="0" topLeftCell="A1">
      <selection activeCell="O5" sqref="O5"/>
    </sheetView>
  </sheetViews>
  <sheetFormatPr defaultColWidth="9.140625" defaultRowHeight="12.75"/>
  <cols>
    <col min="3" max="3" width="13.57421875" style="0" customWidth="1"/>
    <col min="7" max="7" width="12.57421875" style="0" customWidth="1"/>
  </cols>
  <sheetData>
    <row r="1" ht="13.5" thickBot="1"/>
    <row r="2" spans="1:14" ht="15">
      <c r="A2" s="14"/>
      <c r="B2" s="14"/>
      <c r="C2" s="14"/>
      <c r="E2" s="15" t="s">
        <v>8</v>
      </c>
      <c r="F2" s="16"/>
      <c r="G2" s="16"/>
      <c r="H2" s="16"/>
      <c r="I2" s="16"/>
      <c r="J2" s="16"/>
      <c r="K2" s="16"/>
      <c r="L2" s="16"/>
      <c r="M2" s="17"/>
      <c r="N2" s="2"/>
    </row>
    <row r="3" spans="1:14" ht="15.75" thickBot="1">
      <c r="A3" s="14"/>
      <c r="B3" s="14"/>
      <c r="C3" s="14"/>
      <c r="E3" s="18"/>
      <c r="F3" s="19"/>
      <c r="G3" s="19"/>
      <c r="H3" s="19"/>
      <c r="I3" s="19"/>
      <c r="J3" s="19"/>
      <c r="K3" s="19"/>
      <c r="L3" s="19"/>
      <c r="M3" s="20"/>
      <c r="N3" s="2"/>
    </row>
    <row r="4" spans="5:14" ht="12.75">
      <c r="E4" s="21" t="s">
        <v>0</v>
      </c>
      <c r="F4" s="26" t="s">
        <v>1</v>
      </c>
      <c r="G4" s="28" t="s">
        <v>2</v>
      </c>
      <c r="H4" s="26" t="s">
        <v>3</v>
      </c>
      <c r="I4" s="28" t="s">
        <v>4</v>
      </c>
      <c r="J4" s="26" t="s">
        <v>5</v>
      </c>
      <c r="K4" s="28"/>
      <c r="L4" s="26" t="s">
        <v>6</v>
      </c>
      <c r="M4" s="31" t="s">
        <v>7</v>
      </c>
      <c r="N4" s="3"/>
    </row>
    <row r="5" spans="5:14" ht="13.5" thickBot="1">
      <c r="E5" s="22"/>
      <c r="F5" s="27"/>
      <c r="G5" s="29"/>
      <c r="H5" s="27"/>
      <c r="I5" s="29"/>
      <c r="J5" s="27"/>
      <c r="K5" s="29"/>
      <c r="L5" s="27"/>
      <c r="M5" s="32"/>
      <c r="N5" s="3"/>
    </row>
    <row r="6" spans="5:14" ht="18" customHeight="1" thickBot="1">
      <c r="E6" s="5">
        <v>0</v>
      </c>
      <c r="F6" s="6">
        <v>0</v>
      </c>
      <c r="G6" s="7">
        <v>0</v>
      </c>
      <c r="H6" s="6">
        <v>0</v>
      </c>
      <c r="I6" s="7">
        <v>0</v>
      </c>
      <c r="J6" s="6">
        <v>0</v>
      </c>
      <c r="K6" s="7">
        <v>0</v>
      </c>
      <c r="L6" s="6">
        <v>0</v>
      </c>
      <c r="M6" s="8">
        <v>0</v>
      </c>
      <c r="N6" s="1"/>
    </row>
    <row r="8" ht="13.5" thickBot="1"/>
    <row r="9" ht="12.75">
      <c r="G9" s="23">
        <f>0.466*E6</f>
        <v>0</v>
      </c>
    </row>
    <row r="10" ht="15" customHeight="1" thickBot="1">
      <c r="G10" s="25"/>
    </row>
    <row r="11" ht="15" customHeight="1">
      <c r="G11" s="9"/>
    </row>
    <row r="12" ht="15" customHeight="1">
      <c r="G12" s="10"/>
    </row>
    <row r="13" ht="15" customHeight="1">
      <c r="G13" s="10"/>
    </row>
    <row r="14" ht="15" customHeight="1" thickBot="1">
      <c r="G14" s="10"/>
    </row>
    <row r="15" ht="15" customHeight="1">
      <c r="G15" s="23" t="e">
        <f>4*4*($H$6/$G$6)^2/(1+SQRT(1+(2*$K$6/($I$6+$J$6))^2))</f>
        <v>#DIV/0!</v>
      </c>
    </row>
    <row r="16" ht="15" customHeight="1" thickBot="1">
      <c r="G16" s="24"/>
    </row>
    <row r="17" ht="15" customHeight="1">
      <c r="G17" s="10"/>
    </row>
    <row r="18" ht="15" customHeight="1">
      <c r="G18" s="10"/>
    </row>
    <row r="19" ht="15" customHeight="1" thickBot="1">
      <c r="G19" s="10"/>
    </row>
    <row r="20" ht="15" customHeight="1">
      <c r="G20" s="23" t="e">
        <f>1+$L$6/($H$6+$L$6)</f>
        <v>#DIV/0!</v>
      </c>
    </row>
    <row r="21" ht="15" customHeight="1" thickBot="1">
      <c r="G21" s="24"/>
    </row>
    <row r="22" ht="15" customHeight="1">
      <c r="G22" s="10"/>
    </row>
    <row r="23" ht="15" customHeight="1">
      <c r="G23" s="10"/>
    </row>
    <row r="24" ht="15" customHeight="1">
      <c r="G24" s="10"/>
    </row>
    <row r="25" ht="15" customHeight="1">
      <c r="G25" s="10"/>
    </row>
    <row r="26" ht="15" customHeight="1" thickBot="1">
      <c r="G26" s="10"/>
    </row>
    <row r="27" ht="18" customHeight="1" thickBot="1">
      <c r="G27" s="13" t="e">
        <f>+$G$15*$G$20</f>
        <v>#DIV/0!</v>
      </c>
    </row>
    <row r="28" ht="15" customHeight="1">
      <c r="G28" s="10"/>
    </row>
    <row r="29" ht="15" customHeight="1">
      <c r="G29" s="10"/>
    </row>
    <row r="30" ht="15" customHeight="1">
      <c r="G30" s="11"/>
    </row>
    <row r="31" ht="15" customHeight="1" thickBot="1">
      <c r="G31" s="11"/>
    </row>
    <row r="32" ht="15" customHeight="1">
      <c r="G32" s="23" t="e">
        <f>+$F$6+(($M$6*($I$6+2*$J$6)))/(3*($I$6+$J$6))+(1/6*($I$6+$J$6-($I$6*$J$6/($I$6+$J$6))))</f>
        <v>#DIV/0!</v>
      </c>
    </row>
    <row r="33" ht="15" customHeight="1" thickBot="1">
      <c r="G33" s="25"/>
    </row>
    <row r="34" ht="15" customHeight="1">
      <c r="G34" s="11"/>
    </row>
    <row r="35" ht="15" customHeight="1">
      <c r="G35" s="11"/>
    </row>
    <row r="36" ht="15" customHeight="1">
      <c r="G36" s="11"/>
    </row>
    <row r="37" ht="15" customHeight="1" thickBot="1">
      <c r="G37" s="11"/>
    </row>
    <row r="38" ht="18" customHeight="1" thickBot="1">
      <c r="G38" s="13" t="e">
        <f>2+$G$27</f>
        <v>#DIV/0!</v>
      </c>
    </row>
    <row r="39" ht="15" customHeight="1">
      <c r="G39" s="11"/>
    </row>
    <row r="40" spans="1:8" ht="15">
      <c r="A40" s="30"/>
      <c r="B40" s="30"/>
      <c r="C40" s="30"/>
      <c r="D40" s="30"/>
      <c r="E40" s="30"/>
      <c r="F40" s="4"/>
      <c r="G40" s="12"/>
      <c r="H40" s="4"/>
    </row>
    <row r="41" spans="1:8" ht="15">
      <c r="A41" s="30"/>
      <c r="B41" s="30"/>
      <c r="C41" s="30"/>
      <c r="D41" s="30"/>
      <c r="E41" s="30"/>
      <c r="F41" s="4"/>
      <c r="G41" s="12"/>
      <c r="H41" s="4"/>
    </row>
    <row r="42" spans="1:8" ht="19.5" customHeight="1">
      <c r="A42" s="30"/>
      <c r="B42" s="30"/>
      <c r="C42" s="30"/>
      <c r="D42" s="30"/>
      <c r="E42" s="30"/>
      <c r="F42" s="4"/>
      <c r="G42" s="33" t="e">
        <f>+((2*$G$9)+($G$27*$G$32))/$G$38</f>
        <v>#DIV/0!</v>
      </c>
      <c r="H42" s="4"/>
    </row>
    <row r="43" spans="1:8" ht="19.5" customHeight="1">
      <c r="A43" s="30"/>
      <c r="B43" s="30"/>
      <c r="C43" s="30"/>
      <c r="D43" s="30"/>
      <c r="E43" s="30"/>
      <c r="F43" s="4"/>
      <c r="G43" s="34"/>
      <c r="H43" s="4"/>
    </row>
    <row r="44" spans="1:8" ht="12.75">
      <c r="A44" s="30"/>
      <c r="B44" s="30"/>
      <c r="C44" s="30"/>
      <c r="D44" s="30"/>
      <c r="E44" s="30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</sheetData>
  <sheetProtection/>
  <mergeCells count="17">
    <mergeCell ref="A40:E44"/>
    <mergeCell ref="L4:L5"/>
    <mergeCell ref="M4:M5"/>
    <mergeCell ref="H4:H5"/>
    <mergeCell ref="I4:I5"/>
    <mergeCell ref="J4:J5"/>
    <mergeCell ref="K4:K5"/>
    <mergeCell ref="G20:G21"/>
    <mergeCell ref="G32:G33"/>
    <mergeCell ref="G42:G43"/>
    <mergeCell ref="A2:C3"/>
    <mergeCell ref="E2:M3"/>
    <mergeCell ref="E4:E5"/>
    <mergeCell ref="G15:G16"/>
    <mergeCell ref="G9:G10"/>
    <mergeCell ref="F4:F5"/>
    <mergeCell ref="G4:G5"/>
  </mergeCells>
  <printOptions/>
  <pageMargins left="0" right="0" top="0.3937007874015748" bottom="0" header="0" footer="0"/>
  <pageSetup fitToHeight="1" fitToWidth="1" horizontalDpi="1200" verticalDpi="12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zoomScale="75" zoomScaleNormal="75" zoomScalePageLayoutView="0" workbookViewId="0" topLeftCell="A1">
      <selection activeCell="E2" sqref="E2:M3"/>
    </sheetView>
  </sheetViews>
  <sheetFormatPr defaultColWidth="9.140625" defaultRowHeight="12.75"/>
  <cols>
    <col min="3" max="3" width="13.57421875" style="0" customWidth="1"/>
    <col min="7" max="7" width="12.57421875" style="0" customWidth="1"/>
  </cols>
  <sheetData>
    <row r="1" ht="13.5" thickBot="1"/>
    <row r="2" spans="1:14" ht="15">
      <c r="A2" s="14"/>
      <c r="B2" s="14"/>
      <c r="C2" s="14"/>
      <c r="E2" s="15" t="s">
        <v>8</v>
      </c>
      <c r="F2" s="16"/>
      <c r="G2" s="16"/>
      <c r="H2" s="16"/>
      <c r="I2" s="16"/>
      <c r="J2" s="16"/>
      <c r="K2" s="16"/>
      <c r="L2" s="16"/>
      <c r="M2" s="17"/>
      <c r="N2" s="2"/>
    </row>
    <row r="3" spans="1:14" ht="15.75" thickBot="1">
      <c r="A3" s="14"/>
      <c r="B3" s="14"/>
      <c r="C3" s="14"/>
      <c r="E3" s="18"/>
      <c r="F3" s="19"/>
      <c r="G3" s="19"/>
      <c r="H3" s="19"/>
      <c r="I3" s="19"/>
      <c r="J3" s="19"/>
      <c r="K3" s="19"/>
      <c r="L3" s="19"/>
      <c r="M3" s="20"/>
      <c r="N3" s="2"/>
    </row>
    <row r="4" spans="5:14" ht="12.75">
      <c r="E4" s="21" t="s">
        <v>0</v>
      </c>
      <c r="F4" s="26" t="s">
        <v>1</v>
      </c>
      <c r="G4" s="28" t="s">
        <v>2</v>
      </c>
      <c r="H4" s="26" t="s">
        <v>3</v>
      </c>
      <c r="I4" s="28" t="s">
        <v>4</v>
      </c>
      <c r="J4" s="26" t="s">
        <v>5</v>
      </c>
      <c r="K4" s="28"/>
      <c r="L4" s="26" t="s">
        <v>6</v>
      </c>
      <c r="M4" s="31" t="s">
        <v>7</v>
      </c>
      <c r="N4" s="3"/>
    </row>
    <row r="5" spans="5:14" ht="13.5" thickBot="1">
      <c r="E5" s="22"/>
      <c r="F5" s="27"/>
      <c r="G5" s="29"/>
      <c r="H5" s="27"/>
      <c r="I5" s="29"/>
      <c r="J5" s="27"/>
      <c r="K5" s="29"/>
      <c r="L5" s="27"/>
      <c r="M5" s="32"/>
      <c r="N5" s="3"/>
    </row>
    <row r="6" spans="5:14" ht="18" customHeight="1" thickBot="1">
      <c r="E6" s="5">
        <v>0</v>
      </c>
      <c r="F6" s="6">
        <v>0</v>
      </c>
      <c r="G6" s="7">
        <v>0</v>
      </c>
      <c r="H6" s="6">
        <v>0</v>
      </c>
      <c r="I6" s="7">
        <v>0</v>
      </c>
      <c r="J6" s="6">
        <v>0</v>
      </c>
      <c r="K6" s="7">
        <v>0</v>
      </c>
      <c r="L6" s="6">
        <v>0</v>
      </c>
      <c r="M6" s="8">
        <v>0</v>
      </c>
      <c r="N6" s="1"/>
    </row>
    <row r="8" ht="13.5" thickBot="1"/>
    <row r="9" ht="12.75">
      <c r="G9" s="23">
        <f>2/3*E6</f>
        <v>0</v>
      </c>
    </row>
    <row r="10" ht="15" customHeight="1" thickBot="1">
      <c r="G10" s="25"/>
    </row>
    <row r="11" ht="15" customHeight="1">
      <c r="G11" s="9"/>
    </row>
    <row r="12" ht="15" customHeight="1">
      <c r="G12" s="10"/>
    </row>
    <row r="13" ht="15" customHeight="1">
      <c r="G13" s="10"/>
    </row>
    <row r="14" ht="15" customHeight="1" thickBot="1">
      <c r="G14" s="10"/>
    </row>
    <row r="15" ht="15" customHeight="1">
      <c r="G15" s="23" t="e">
        <f>4*4*($H$6/$G$6)^2/(1+SQRT(1+(2*$K$6/($I$6+$J$6))^2))</f>
        <v>#DIV/0!</v>
      </c>
    </row>
    <row r="16" ht="15" customHeight="1" thickBot="1">
      <c r="G16" s="24"/>
    </row>
    <row r="17" ht="15" customHeight="1">
      <c r="G17" s="10"/>
    </row>
    <row r="18" ht="15" customHeight="1">
      <c r="G18" s="10"/>
    </row>
    <row r="19" ht="15" customHeight="1" thickBot="1">
      <c r="G19" s="10"/>
    </row>
    <row r="20" ht="15" customHeight="1">
      <c r="G20" s="23" t="e">
        <f>1+$L$6/($H$6+$L$6)</f>
        <v>#DIV/0!</v>
      </c>
    </row>
    <row r="21" ht="15" customHeight="1" thickBot="1">
      <c r="G21" s="24"/>
    </row>
    <row r="22" ht="15" customHeight="1">
      <c r="G22" s="10"/>
    </row>
    <row r="23" ht="15" customHeight="1">
      <c r="G23" s="10"/>
    </row>
    <row r="24" ht="15" customHeight="1">
      <c r="G24" s="10"/>
    </row>
    <row r="25" ht="15" customHeight="1">
      <c r="G25" s="10"/>
    </row>
    <row r="26" ht="15" customHeight="1" thickBot="1">
      <c r="G26" s="10"/>
    </row>
    <row r="27" ht="18" customHeight="1" thickBot="1">
      <c r="G27" s="13" t="e">
        <f>+$G$15*$G$20</f>
        <v>#DIV/0!</v>
      </c>
    </row>
    <row r="28" ht="15" customHeight="1">
      <c r="G28" s="10"/>
    </row>
    <row r="29" ht="15" customHeight="1">
      <c r="G29" s="10"/>
    </row>
    <row r="30" ht="15" customHeight="1">
      <c r="G30" s="11"/>
    </row>
    <row r="31" ht="15" customHeight="1" thickBot="1">
      <c r="G31" s="11"/>
    </row>
    <row r="32" ht="15" customHeight="1">
      <c r="G32" s="23" t="e">
        <f>+$F$6+(($M$6*($I$6+2*$J$6)))/(3*($I$6+$J$6))+(1/6*($I$6+$J$6-($I$6*$J$6/($I$6+$J$6))))</f>
        <v>#DIV/0!</v>
      </c>
    </row>
    <row r="33" ht="15" customHeight="1" thickBot="1">
      <c r="G33" s="25"/>
    </row>
    <row r="34" ht="15" customHeight="1">
      <c r="G34" s="11"/>
    </row>
    <row r="35" ht="15" customHeight="1">
      <c r="G35" s="11"/>
    </row>
    <row r="36" ht="15" customHeight="1">
      <c r="G36" s="11"/>
    </row>
    <row r="37" ht="15" customHeight="1" thickBot="1">
      <c r="G37" s="11"/>
    </row>
    <row r="38" ht="18" customHeight="1" thickBot="1">
      <c r="G38" s="13" t="e">
        <f>2+$G$27</f>
        <v>#DIV/0!</v>
      </c>
    </row>
    <row r="39" ht="15" customHeight="1">
      <c r="G39" s="11"/>
    </row>
    <row r="40" spans="1:8" ht="15">
      <c r="A40" s="30"/>
      <c r="B40" s="30"/>
      <c r="C40" s="30"/>
      <c r="D40" s="30"/>
      <c r="E40" s="30"/>
      <c r="F40" s="4"/>
      <c r="G40" s="12"/>
      <c r="H40" s="4"/>
    </row>
    <row r="41" spans="1:8" ht="15">
      <c r="A41" s="30"/>
      <c r="B41" s="30"/>
      <c r="C41" s="30"/>
      <c r="D41" s="30"/>
      <c r="E41" s="30"/>
      <c r="F41" s="4"/>
      <c r="G41" s="12"/>
      <c r="H41" s="4"/>
    </row>
    <row r="42" spans="1:8" ht="19.5" customHeight="1">
      <c r="A42" s="30"/>
      <c r="B42" s="30"/>
      <c r="C42" s="30"/>
      <c r="D42" s="30"/>
      <c r="E42" s="30"/>
      <c r="F42" s="4"/>
      <c r="G42" s="33" t="e">
        <f>+((2*$G$9)+($G$27*$G$32))/$G$38</f>
        <v>#DIV/0!</v>
      </c>
      <c r="H42" s="4"/>
    </row>
    <row r="43" spans="1:8" ht="19.5" customHeight="1">
      <c r="A43" s="30"/>
      <c r="B43" s="30"/>
      <c r="C43" s="30"/>
      <c r="D43" s="30"/>
      <c r="E43" s="30"/>
      <c r="F43" s="4"/>
      <c r="G43" s="34"/>
      <c r="H43" s="4"/>
    </row>
    <row r="44" spans="1:8" ht="12.75">
      <c r="A44" s="30"/>
      <c r="B44" s="30"/>
      <c r="C44" s="30"/>
      <c r="D44" s="30"/>
      <c r="E44" s="30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</sheetData>
  <sheetProtection/>
  <mergeCells count="17">
    <mergeCell ref="A2:C3"/>
    <mergeCell ref="E2:M3"/>
    <mergeCell ref="E4:E5"/>
    <mergeCell ref="G15:G16"/>
    <mergeCell ref="G9:G10"/>
    <mergeCell ref="F4:F5"/>
    <mergeCell ref="G4:G5"/>
    <mergeCell ref="A40:E44"/>
    <mergeCell ref="L4:L5"/>
    <mergeCell ref="M4:M5"/>
    <mergeCell ref="H4:H5"/>
    <mergeCell ref="I4:I5"/>
    <mergeCell ref="J4:J5"/>
    <mergeCell ref="K4:K5"/>
    <mergeCell ref="G20:G21"/>
    <mergeCell ref="G32:G33"/>
    <mergeCell ref="G42:G43"/>
  </mergeCells>
  <printOptions/>
  <pageMargins left="0" right="0" top="0.3937007874015748" bottom="0" header="0" footer="0"/>
  <pageSetup fitToHeight="1" fitToWidth="1" horizontalDpi="1200" verticalDpi="12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zoomScale="75" zoomScaleNormal="75" zoomScalePageLayoutView="0" workbookViewId="0" topLeftCell="A1">
      <selection activeCell="E2" sqref="E2:M3"/>
    </sheetView>
  </sheetViews>
  <sheetFormatPr defaultColWidth="9.140625" defaultRowHeight="12.75"/>
  <cols>
    <col min="3" max="3" width="13.57421875" style="0" customWidth="1"/>
    <col min="7" max="7" width="12.57421875" style="0" customWidth="1"/>
  </cols>
  <sheetData>
    <row r="1" ht="13.5" thickBot="1"/>
    <row r="2" spans="1:14" ht="15">
      <c r="A2" s="14"/>
      <c r="B2" s="14"/>
      <c r="C2" s="14"/>
      <c r="E2" s="15" t="s">
        <v>8</v>
      </c>
      <c r="F2" s="16"/>
      <c r="G2" s="16"/>
      <c r="H2" s="16"/>
      <c r="I2" s="16"/>
      <c r="J2" s="16"/>
      <c r="K2" s="16"/>
      <c r="L2" s="16"/>
      <c r="M2" s="17"/>
      <c r="N2" s="2"/>
    </row>
    <row r="3" spans="1:14" ht="15.75" thickBot="1">
      <c r="A3" s="14"/>
      <c r="B3" s="14"/>
      <c r="C3" s="14"/>
      <c r="E3" s="18"/>
      <c r="F3" s="19"/>
      <c r="G3" s="19"/>
      <c r="H3" s="19"/>
      <c r="I3" s="19"/>
      <c r="J3" s="19"/>
      <c r="K3" s="19"/>
      <c r="L3" s="19"/>
      <c r="M3" s="20"/>
      <c r="N3" s="2"/>
    </row>
    <row r="4" spans="5:14" ht="12.75">
      <c r="E4" s="21" t="s">
        <v>0</v>
      </c>
      <c r="F4" s="26" t="s">
        <v>1</v>
      </c>
      <c r="G4" s="28" t="s">
        <v>2</v>
      </c>
      <c r="H4" s="26" t="s">
        <v>3</v>
      </c>
      <c r="I4" s="28" t="s">
        <v>4</v>
      </c>
      <c r="J4" s="26" t="s">
        <v>5</v>
      </c>
      <c r="K4" s="28"/>
      <c r="L4" s="26" t="s">
        <v>6</v>
      </c>
      <c r="M4" s="31" t="s">
        <v>7</v>
      </c>
      <c r="N4" s="3"/>
    </row>
    <row r="5" spans="5:14" ht="13.5" thickBot="1">
      <c r="E5" s="22"/>
      <c r="F5" s="27"/>
      <c r="G5" s="29"/>
      <c r="H5" s="27"/>
      <c r="I5" s="29"/>
      <c r="J5" s="27"/>
      <c r="K5" s="29"/>
      <c r="L5" s="27"/>
      <c r="M5" s="32"/>
      <c r="N5" s="3"/>
    </row>
    <row r="6" spans="5:14" ht="18" customHeight="1" thickBot="1">
      <c r="E6" s="5">
        <v>0</v>
      </c>
      <c r="F6" s="6">
        <v>0</v>
      </c>
      <c r="G6" s="7">
        <v>0</v>
      </c>
      <c r="H6" s="6">
        <v>0</v>
      </c>
      <c r="I6" s="7">
        <v>0</v>
      </c>
      <c r="J6" s="6">
        <v>0</v>
      </c>
      <c r="K6" s="7">
        <v>0</v>
      </c>
      <c r="L6" s="6">
        <v>0</v>
      </c>
      <c r="M6" s="8">
        <v>0</v>
      </c>
      <c r="N6" s="1"/>
    </row>
    <row r="8" ht="13.5" thickBot="1"/>
    <row r="9" ht="12.75">
      <c r="G9" s="23">
        <f>0.5*E6</f>
        <v>0</v>
      </c>
    </row>
    <row r="10" ht="15" customHeight="1" thickBot="1">
      <c r="G10" s="25"/>
    </row>
    <row r="11" ht="15" customHeight="1">
      <c r="G11" s="9"/>
    </row>
    <row r="12" ht="15" customHeight="1">
      <c r="G12" s="10"/>
    </row>
    <row r="13" ht="15" customHeight="1">
      <c r="G13" s="10"/>
    </row>
    <row r="14" ht="15" customHeight="1" thickBot="1">
      <c r="G14" s="10"/>
    </row>
    <row r="15" ht="15" customHeight="1">
      <c r="G15" s="23" t="e">
        <f>4*4*($H$6/$G$6)^2/(1+SQRT(1+(2*$K$6/($I$6+$J$6))^2))</f>
        <v>#DIV/0!</v>
      </c>
    </row>
    <row r="16" ht="15" customHeight="1" thickBot="1">
      <c r="G16" s="24"/>
    </row>
    <row r="17" ht="15" customHeight="1">
      <c r="G17" s="10"/>
    </row>
    <row r="18" ht="15" customHeight="1">
      <c r="G18" s="10"/>
    </row>
    <row r="19" ht="15" customHeight="1" thickBot="1">
      <c r="G19" s="10"/>
    </row>
    <row r="20" ht="15" customHeight="1">
      <c r="G20" s="23" t="e">
        <f>1+$L$6/($H$6+$L$6)</f>
        <v>#DIV/0!</v>
      </c>
    </row>
    <row r="21" ht="15" customHeight="1" thickBot="1">
      <c r="G21" s="24"/>
    </row>
    <row r="22" ht="15" customHeight="1">
      <c r="G22" s="10"/>
    </row>
    <row r="23" ht="15" customHeight="1">
      <c r="G23" s="10"/>
    </row>
    <row r="24" ht="15" customHeight="1">
      <c r="G24" s="10"/>
    </row>
    <row r="25" ht="15" customHeight="1">
      <c r="G25" s="10"/>
    </row>
    <row r="26" ht="15" customHeight="1" thickBot="1">
      <c r="G26" s="10"/>
    </row>
    <row r="27" ht="18" customHeight="1" thickBot="1">
      <c r="G27" s="13" t="e">
        <f>+$G$15*$G$20</f>
        <v>#DIV/0!</v>
      </c>
    </row>
    <row r="28" ht="15" customHeight="1">
      <c r="G28" s="10"/>
    </row>
    <row r="29" ht="15" customHeight="1">
      <c r="G29" s="10"/>
    </row>
    <row r="30" ht="15" customHeight="1">
      <c r="G30" s="11"/>
    </row>
    <row r="31" ht="15" customHeight="1" thickBot="1">
      <c r="G31" s="11"/>
    </row>
    <row r="32" ht="15" customHeight="1">
      <c r="G32" s="23" t="e">
        <f>+$F$6+(($M$6*($I$6+2*$J$6)))/(3*($I$6+$J$6))+(1/6*($I$6+$J$6-($I$6*$J$6/($I$6+$J$6))))</f>
        <v>#DIV/0!</v>
      </c>
    </row>
    <row r="33" ht="15" customHeight="1" thickBot="1">
      <c r="G33" s="25"/>
    </row>
    <row r="34" ht="15" customHeight="1">
      <c r="G34" s="11"/>
    </row>
    <row r="35" ht="15" customHeight="1">
      <c r="G35" s="11"/>
    </row>
    <row r="36" ht="15" customHeight="1">
      <c r="G36" s="11"/>
    </row>
    <row r="37" ht="15" customHeight="1" thickBot="1">
      <c r="G37" s="11"/>
    </row>
    <row r="38" ht="18" customHeight="1" thickBot="1">
      <c r="G38" s="13" t="e">
        <f>2+$G$27</f>
        <v>#DIV/0!</v>
      </c>
    </row>
    <row r="39" ht="15" customHeight="1">
      <c r="G39" s="11"/>
    </row>
    <row r="40" spans="1:8" ht="15">
      <c r="A40" s="30"/>
      <c r="B40" s="30"/>
      <c r="C40" s="30"/>
      <c r="D40" s="30"/>
      <c r="E40" s="30"/>
      <c r="F40" s="4"/>
      <c r="G40" s="12"/>
      <c r="H40" s="4"/>
    </row>
    <row r="41" spans="1:8" ht="15">
      <c r="A41" s="30"/>
      <c r="B41" s="30"/>
      <c r="C41" s="30"/>
      <c r="D41" s="30"/>
      <c r="E41" s="30"/>
      <c r="F41" s="4"/>
      <c r="G41" s="12"/>
      <c r="H41" s="4"/>
    </row>
    <row r="42" spans="1:8" ht="19.5" customHeight="1">
      <c r="A42" s="30"/>
      <c r="B42" s="30"/>
      <c r="C42" s="30"/>
      <c r="D42" s="30"/>
      <c r="E42" s="30"/>
      <c r="F42" s="4"/>
      <c r="G42" s="33" t="e">
        <f>+((2*$G$9)+($G$27*$G$32))/$G$38</f>
        <v>#DIV/0!</v>
      </c>
      <c r="H42" s="4"/>
    </row>
    <row r="43" spans="1:8" ht="19.5" customHeight="1">
      <c r="A43" s="30"/>
      <c r="B43" s="30"/>
      <c r="C43" s="30"/>
      <c r="D43" s="30"/>
      <c r="E43" s="30"/>
      <c r="F43" s="4"/>
      <c r="G43" s="34"/>
      <c r="H43" s="4"/>
    </row>
    <row r="44" spans="1:8" ht="12.75">
      <c r="A44" s="30"/>
      <c r="B44" s="30"/>
      <c r="C44" s="30"/>
      <c r="D44" s="30"/>
      <c r="E44" s="30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</sheetData>
  <sheetProtection/>
  <mergeCells count="17">
    <mergeCell ref="A40:E44"/>
    <mergeCell ref="L4:L5"/>
    <mergeCell ref="M4:M5"/>
    <mergeCell ref="H4:H5"/>
    <mergeCell ref="I4:I5"/>
    <mergeCell ref="J4:J5"/>
    <mergeCell ref="K4:K5"/>
    <mergeCell ref="G20:G21"/>
    <mergeCell ref="G32:G33"/>
    <mergeCell ref="G42:G43"/>
    <mergeCell ref="A2:C3"/>
    <mergeCell ref="E2:M3"/>
    <mergeCell ref="E4:E5"/>
    <mergeCell ref="G15:G16"/>
    <mergeCell ref="G9:G10"/>
    <mergeCell ref="F4:F5"/>
    <mergeCell ref="G4:G5"/>
  </mergeCells>
  <printOptions/>
  <pageMargins left="0" right="0" top="0.3937007874015748" bottom="0" header="0" footer="0"/>
  <pageSetup fitToHeight="1" fitToWidth="1" horizontalDpi="1200" verticalDpi="1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 Moalli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Moalli</dc:creator>
  <cp:keywords/>
  <dc:description/>
  <cp:lastModifiedBy>casa</cp:lastModifiedBy>
  <cp:lastPrinted>2006-09-15T14:01:04Z</cp:lastPrinted>
  <dcterms:created xsi:type="dcterms:W3CDTF">2006-09-08T13:19:01Z</dcterms:created>
  <dcterms:modified xsi:type="dcterms:W3CDTF">2020-02-18T14:59:29Z</dcterms:modified>
  <cp:category/>
  <cp:version/>
  <cp:contentType/>
  <cp:contentStatus/>
</cp:coreProperties>
</file>