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85" windowHeight="8880" tabRatio="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<sst xmlns="http://schemas.openxmlformats.org/spreadsheetml/2006/main" count="12" uniqueCount="12">
  <si>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Dados de entrada</t>
  </si>
  <si>
    <t>Detalhes da rampa</t>
  </si>
  <si>
    <t>Coeficiente de arrasto do design da rampa</t>
  </si>
  <si>
    <t>Massa da fuselagem em kg</t>
  </si>
  <si>
    <t>Largura do painel em m</t>
  </si>
  <si>
    <t>Velocidade desejada em m / s</t>
  </si>
  <si>
    <t>Comprimento do painel em m</t>
  </si>
  <si>
    <t>Área da calha necessária em m2</t>
  </si>
  <si>
    <t>Metragem de Tecido estimado em m2</t>
  </si>
  <si>
    <t>Velocidas em pés/s (fps)</t>
  </si>
  <si>
    <t>Velocidade em m / s</t>
  </si>
  <si>
    <t>Calculadora de Paraquedas em Cruz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</si>
</sst>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</numFmts>
  <fonts count="35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4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2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Border="0" applyAlignment="0" applyProtection="0"/>
    <xf numFmtId="0" fontId="26" fillId="32" borderId="0" applyNumberFormat="0" applyBorder="0" applyAlignment="0" applyProtection="0"/>
    <xf numFmtId="0" fontId="27" fillId="21" borderId="5" applyNumberFormat="0" applyAlignment="0" applyProtection="0"/>
    <xf numFmtId="41" fontId="0" fillId="0" borderId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3" xfId="0" applyFill="1" applyBorder="1" applyAlignment="1">
      <alignment/>
    </xf>
    <xf numFmtId="0" fontId="0" fillId="12" borderId="15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34" borderId="0" xfId="0" applyFont="1" applyFill="1" applyAlignment="1">
      <alignment/>
    </xf>
    <xf numFmtId="164" fontId="0" fillId="0" borderId="0" xfId="0" applyNumberFormat="1" applyAlignment="1">
      <alignment horizontal="right"/>
    </xf>
    <xf numFmtId="164" fontId="0" fillId="35" borderId="15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36" borderId="15" xfId="0" applyNumberFormat="1" applyFill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1638300</xdr:colOff>
      <xdr:row>14</xdr:row>
      <xdr:rowOff>66675</xdr:rowOff>
    </xdr:from>
    <xdr:to>
      <xdr:col>2</xdr:col>
      <xdr:colOff>628650</xdr:colOff>
      <xdr:row>20</xdr:row>
      <xdr:rowOff>66675</xdr:rowOff>
    </xdr:to>
    <xdr:sp>
      <xdr:nvSpPr>
        <xdr:cNvPr id="1" name="Retângulo 7"/>
        <xdr:cNvSpPr>
          <a:spLocks/>
        </xdr:cNvSpPr>
      </xdr:nvSpPr>
      <xdr:spPr>
        <a:xfrm rot="16200000">
          <a:off x="1638300" y="2333625"/>
          <a:ext cx="2286000" cy="971550"/>
        </a:xfrm>
        <a:prstGeom prst="rect">
          <a:avLst/>
        </a:prstGeom>
        <a:solidFill>
          <a:srgbClr val="C5E0B4">
            <a:alpha val="50000"/>
          </a:srgbClr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47625</xdr:rowOff>
    </xdr:from>
    <xdr:to>
      <xdr:col>1</xdr:col>
      <xdr:colOff>1009650</xdr:colOff>
      <xdr:row>24</xdr:row>
      <xdr:rowOff>66675</xdr:rowOff>
    </xdr:to>
    <xdr:sp>
      <xdr:nvSpPr>
        <xdr:cNvPr id="2" name="Retângulo 6"/>
        <xdr:cNvSpPr>
          <a:spLocks/>
        </xdr:cNvSpPr>
      </xdr:nvSpPr>
      <xdr:spPr>
        <a:xfrm>
          <a:off x="2286000" y="1666875"/>
          <a:ext cx="971550" cy="2286000"/>
        </a:xfrm>
        <a:prstGeom prst="rect">
          <a:avLst/>
        </a:prstGeom>
        <a:solidFill>
          <a:srgbClr val="C5E0B4">
            <a:alpha val="50000"/>
          </a:srgbClr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1552575</xdr:colOff>
      <xdr:row>24</xdr:row>
      <xdr:rowOff>104775</xdr:rowOff>
    </xdr:from>
    <xdr:to>
      <xdr:col>2</xdr:col>
      <xdr:colOff>581025</xdr:colOff>
      <xdr:row>24</xdr:row>
      <xdr:rowOff>114300</xdr:rowOff>
    </xdr:to>
    <xdr:sp>
      <xdr:nvSpPr>
        <xdr:cNvPr id="3" name="Conector de Seta Reta 3"/>
        <xdr:cNvSpPr>
          <a:spLocks/>
        </xdr:cNvSpPr>
      </xdr:nvSpPr>
      <xdr:spPr>
        <a:xfrm>
          <a:off x="1552575" y="3990975"/>
          <a:ext cx="2324100" cy="9525"/>
        </a:xfrm>
        <a:prstGeom prst="straightConnector1">
          <a:avLst/>
        </a:prstGeom>
        <a:noFill/>
        <a:ln w="25400" cmpd="sng">
          <a:solidFill>
            <a:srgbClr val="4472C4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9</xdr:row>
      <xdr:rowOff>152400</xdr:rowOff>
    </xdr:from>
    <xdr:to>
      <xdr:col>1</xdr:col>
      <xdr:colOff>1019175</xdr:colOff>
      <xdr:row>9</xdr:row>
      <xdr:rowOff>152400</xdr:rowOff>
    </xdr:to>
    <xdr:sp>
      <xdr:nvSpPr>
        <xdr:cNvPr id="4" name="Conector de Seta Reta 8"/>
        <xdr:cNvSpPr>
          <a:spLocks/>
        </xdr:cNvSpPr>
      </xdr:nvSpPr>
      <xdr:spPr>
        <a:xfrm>
          <a:off x="2276475" y="1609725"/>
          <a:ext cx="990600" cy="0"/>
        </a:xfrm>
        <a:prstGeom prst="straightConnector1">
          <a:avLst/>
        </a:prstGeom>
        <a:noFill/>
        <a:ln w="25400" cmpd="sng">
          <a:solidFill>
            <a:srgbClr val="4472C4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B5" sqref="B5"/>
    </sheetView>
  </sheetViews>
  <sheetFormatPr defaultColWidth="11.57421875" defaultRowHeight="12.75"/>
  <cols>
    <col min="1" max="1" width="33.7109375" style="0" customWidth="1"/>
    <col min="2" max="2" width="15.7109375" style="0" customWidth="1"/>
    <col min="3" max="3" width="33.57421875" style="0" customWidth="1"/>
    <col min="4" max="4" width="11.57421875" style="21" customWidth="1"/>
    <col min="5" max="6" width="11.57421875" style="0" customWidth="1"/>
    <col min="7" max="7" width="12.57421875" style="0" customWidth="1"/>
  </cols>
  <sheetData>
    <row r="1" spans="1:4" ht="12.75">
      <c r="A1" s="16" t="s">
        <v>11</v>
      </c>
      <c r="B1" t="s">
        <v>0</v>
      </c>
      <c r="D1" s="17" t="s">
        <v>1</v>
      </c>
    </row>
    <row r="2" spans="1:4" ht="12.75">
      <c r="A2" s="1" t="s">
        <v>2</v>
      </c>
      <c r="B2" s="4">
        <v>0.7</v>
      </c>
      <c r="C2" s="6" t="s">
        <v>7</v>
      </c>
      <c r="D2" s="18">
        <f>((2*B3*9.81)/(1.22*B4^2*B2))</f>
        <v>4.40016258174628</v>
      </c>
    </row>
    <row r="3" spans="1:7" ht="12.75">
      <c r="A3" s="2" t="s">
        <v>3</v>
      </c>
      <c r="B3" s="5">
        <v>4</v>
      </c>
      <c r="C3" s="6" t="s">
        <v>4</v>
      </c>
      <c r="D3" s="18">
        <f>(SQRT((-1*D2)/(-6.2)))</f>
        <v>0.8424391029725187</v>
      </c>
      <c r="G3" s="7"/>
    </row>
    <row r="4" spans="1:4" ht="12.75">
      <c r="A4" s="3" t="s">
        <v>5</v>
      </c>
      <c r="B4" s="5">
        <v>4.57</v>
      </c>
      <c r="C4" s="6" t="s">
        <v>6</v>
      </c>
      <c r="D4" s="18">
        <f>(3.6*D3)</f>
        <v>3.032780770701067</v>
      </c>
    </row>
    <row r="5" spans="2:8" ht="12.75">
      <c r="B5" s="11"/>
      <c r="C5" s="6" t="s">
        <v>8</v>
      </c>
      <c r="D5" s="18">
        <f>2*D3*D4*1.1</f>
        <v>5.620852846359764</v>
      </c>
      <c r="F5" s="8"/>
      <c r="G5" s="8"/>
      <c r="H5" s="8"/>
    </row>
    <row r="6" spans="2:8" ht="12.75">
      <c r="B6" s="15"/>
      <c r="C6" s="2"/>
      <c r="D6" s="19"/>
      <c r="F6" s="8"/>
      <c r="G6" s="8"/>
      <c r="H6" s="8"/>
    </row>
    <row r="7" spans="1:8" ht="12.75">
      <c r="A7" s="10" t="s">
        <v>9</v>
      </c>
      <c r="B7" s="12">
        <v>15</v>
      </c>
      <c r="C7" s="6" t="s">
        <v>10</v>
      </c>
      <c r="D7" s="20">
        <f>B7/3.28084</f>
        <v>4.5719998536960045</v>
      </c>
      <c r="F7" s="8"/>
      <c r="G7" s="8"/>
      <c r="H7" s="8"/>
    </row>
    <row r="8" spans="1:8" ht="12.75">
      <c r="A8" s="8"/>
      <c r="B8" s="14"/>
      <c r="C8" s="13"/>
      <c r="F8" s="8"/>
      <c r="G8" s="8"/>
      <c r="H8" s="8"/>
    </row>
    <row r="9" spans="6:8" ht="12.75">
      <c r="F9" s="8"/>
      <c r="G9" s="8"/>
      <c r="H9" s="8"/>
    </row>
    <row r="10" spans="2:8" ht="12.75">
      <c r="B10" s="7" t="str">
        <f>CONCATENATE(ROUNDUP(D3,4)," m")</f>
        <v>0,8425 m</v>
      </c>
      <c r="F10" s="8"/>
      <c r="G10" s="8"/>
      <c r="H10" s="8"/>
    </row>
    <row r="11" spans="6:8" ht="12.75">
      <c r="F11" s="8"/>
      <c r="G11" s="8"/>
      <c r="H11" s="8"/>
    </row>
    <row r="12" spans="6:8" ht="12.75">
      <c r="F12" s="8"/>
      <c r="G12" s="8"/>
      <c r="H12" s="8"/>
    </row>
    <row r="13" spans="6:8" ht="12.75">
      <c r="F13" s="8"/>
      <c r="G13" s="8"/>
      <c r="H13" s="8"/>
    </row>
    <row r="14" spans="6:8" ht="12.75">
      <c r="F14" s="8"/>
      <c r="G14" s="8"/>
      <c r="H14" s="8"/>
    </row>
    <row r="15" spans="6:8" ht="12.75">
      <c r="F15" s="8"/>
      <c r="G15" s="8"/>
      <c r="H15" s="8"/>
    </row>
    <row r="16" spans="6:8" ht="12.75">
      <c r="F16" s="8"/>
      <c r="G16" s="8"/>
      <c r="H16" s="8"/>
    </row>
    <row r="17" spans="6:8" ht="12.75">
      <c r="F17" s="8"/>
      <c r="G17" s="8"/>
      <c r="H17" s="8"/>
    </row>
    <row r="18" spans="2:8" ht="12.75">
      <c r="B18" s="9" t="str">
        <f>CONCATENATE("A = ",ROUNDUP(D2,4)," m2")</f>
        <v>A = 4,4002 m2</v>
      </c>
      <c r="F18" s="8"/>
      <c r="G18" s="8"/>
      <c r="H18" s="8"/>
    </row>
    <row r="19" spans="6:8" ht="12.75">
      <c r="F19" s="8"/>
      <c r="G19" s="8"/>
      <c r="H19" s="8"/>
    </row>
    <row r="20" spans="6:8" ht="12.75">
      <c r="F20" s="8"/>
      <c r="G20" s="8"/>
      <c r="H20" s="8"/>
    </row>
    <row r="22" ht="12.75">
      <c r="G22" s="7"/>
    </row>
    <row r="26" ht="12.75">
      <c r="B26" s="7" t="str">
        <f>CONCATENATE(ROUNDUP(D4,4)," m")</f>
        <v>3,0328 m</v>
      </c>
    </row>
  </sheetData>
  <sheetProtection/>
  <printOptions/>
  <pageMargins left="0.7875" right="0.7875" top="1.05277777777778" bottom="1.05277777777778" header="0.7875" footer="0.7875"/>
  <pageSetup firstPageNumber="1" useFirstPageNumber="1" horizontalDpi="600" verticalDpi="600" orientation="portrait" paperSize="9" r:id="rId2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Dias</cp:lastModifiedBy>
  <dcterms:created xsi:type="dcterms:W3CDTF">2018-07-12T14:30:53Z</dcterms:created>
  <dcterms:modified xsi:type="dcterms:W3CDTF">2020-05-14T19:33:21Z</dcterms:modified>
  <cp:category/>
  <cp:version/>
  <cp:contentType/>
  <cp:contentStatus/>
  <cp:revision>1</cp:revision>
</cp:coreProperties>
</file>