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41" i="1"/>
  <c r="N40" l="1"/>
  <c r="N39"/>
  <c r="N38" l="1"/>
  <c r="N37"/>
  <c r="N36"/>
  <c r="N35"/>
  <c r="N34"/>
  <c r="N33"/>
  <c r="G102"/>
  <c r="G103"/>
  <c r="G104"/>
  <c r="N31" l="1"/>
  <c r="N30"/>
  <c r="N29"/>
  <c r="N28"/>
  <c r="N32"/>
  <c r="N27"/>
  <c r="N26"/>
  <c r="N25"/>
  <c r="N24"/>
  <c r="N23"/>
  <c r="N22"/>
  <c r="N21" l="1"/>
  <c r="N19"/>
  <c r="N20"/>
  <c r="N15"/>
  <c r="N16"/>
  <c r="N17"/>
  <c r="N18"/>
  <c r="H129" l="1"/>
  <c r="I126"/>
  <c r="H126"/>
  <c r="G126"/>
  <c r="F126"/>
  <c r="E126"/>
  <c r="D126"/>
  <c r="B126"/>
  <c r="I124"/>
  <c r="I129" s="1"/>
  <c r="H124"/>
  <c r="G124"/>
  <c r="F124"/>
  <c r="E124"/>
  <c r="D124"/>
  <c r="B124"/>
  <c r="I122"/>
  <c r="H122"/>
  <c r="H128" s="1"/>
  <c r="G122"/>
  <c r="F122"/>
  <c r="E122"/>
  <c r="D122"/>
  <c r="B122"/>
  <c r="H110"/>
  <c r="I110"/>
  <c r="H108"/>
  <c r="I108"/>
  <c r="H106"/>
  <c r="I106"/>
  <c r="C110"/>
  <c r="D110"/>
  <c r="E110"/>
  <c r="F110"/>
  <c r="C108"/>
  <c r="D108"/>
  <c r="E108"/>
  <c r="F108"/>
  <c r="C106"/>
  <c r="D106"/>
  <c r="E106"/>
  <c r="F106"/>
  <c r="B110"/>
  <c r="B108"/>
  <c r="B106"/>
  <c r="O96"/>
  <c r="P96"/>
  <c r="O94"/>
  <c r="P94"/>
  <c r="O92"/>
  <c r="P92"/>
  <c r="N14"/>
  <c r="N13"/>
  <c r="I96"/>
  <c r="I94"/>
  <c r="I92"/>
  <c r="M96"/>
  <c r="L96"/>
  <c r="K96"/>
  <c r="M94"/>
  <c r="L94"/>
  <c r="K94"/>
  <c r="M92"/>
  <c r="L92"/>
  <c r="K92"/>
  <c r="M54"/>
  <c r="M52"/>
  <c r="M50"/>
  <c r="I54"/>
  <c r="I52"/>
  <c r="I50"/>
  <c r="L54"/>
  <c r="K54"/>
  <c r="L52"/>
  <c r="K52"/>
  <c r="L50"/>
  <c r="K50"/>
  <c r="H52"/>
  <c r="H54"/>
  <c r="H50"/>
  <c r="H96"/>
  <c r="H94"/>
  <c r="H92"/>
  <c r="E96"/>
  <c r="E94"/>
  <c r="E92"/>
  <c r="G96"/>
  <c r="G94"/>
  <c r="G92"/>
  <c r="D96"/>
  <c r="D94"/>
  <c r="D92"/>
  <c r="F96"/>
  <c r="F94"/>
  <c r="F92"/>
  <c r="B96"/>
  <c r="B94"/>
  <c r="B92"/>
  <c r="G128" l="1"/>
  <c r="I128"/>
  <c r="D129"/>
  <c r="B128"/>
  <c r="D128"/>
  <c r="E129"/>
  <c r="F129"/>
  <c r="B129"/>
  <c r="E128"/>
  <c r="F128"/>
  <c r="G129"/>
  <c r="D113"/>
  <c r="I113"/>
  <c r="I112"/>
  <c r="B113"/>
  <c r="B112"/>
  <c r="H112"/>
  <c r="C112"/>
  <c r="C113"/>
  <c r="D112"/>
  <c r="E112"/>
  <c r="E113"/>
  <c r="H113"/>
  <c r="F112"/>
  <c r="F113"/>
  <c r="G110"/>
  <c r="G106"/>
  <c r="G108"/>
  <c r="N50"/>
  <c r="N54"/>
  <c r="N52"/>
  <c r="G113" l="1"/>
  <c r="G112"/>
</calcChain>
</file>

<file path=xl/sharedStrings.xml><?xml version="1.0" encoding="utf-8"?>
<sst xmlns="http://schemas.openxmlformats.org/spreadsheetml/2006/main" count="461" uniqueCount="204">
  <si>
    <t>Mo (g)</t>
  </si>
  <si>
    <t>Mf (g)</t>
  </si>
  <si>
    <t>Mp (g)</t>
  </si>
  <si>
    <t>It (Ns)</t>
  </si>
  <si>
    <t>Is (s)</t>
  </si>
  <si>
    <t>fm (g/s)</t>
  </si>
  <si>
    <t>c (m/s)</t>
  </si>
  <si>
    <t>Emed(N)</t>
  </si>
  <si>
    <t>Emax(N)</t>
  </si>
  <si>
    <t>Classe</t>
  </si>
  <si>
    <t>Res (%)</t>
  </si>
  <si>
    <t>Conclusão:</t>
  </si>
  <si>
    <t>classe real do motor</t>
  </si>
  <si>
    <t>TE</t>
  </si>
  <si>
    <t>It</t>
  </si>
  <si>
    <t>impulso total</t>
  </si>
  <si>
    <t>Is</t>
  </si>
  <si>
    <t>impulso específico</t>
  </si>
  <si>
    <t>Emed</t>
  </si>
  <si>
    <t>empuxo médio</t>
  </si>
  <si>
    <t>Emax</t>
  </si>
  <si>
    <t>empuxo máximo</t>
  </si>
  <si>
    <t>Mp</t>
  </si>
  <si>
    <t>De</t>
  </si>
  <si>
    <t>Mo</t>
  </si>
  <si>
    <t>Mf</t>
  </si>
  <si>
    <t>Res</t>
  </si>
  <si>
    <t>c</t>
  </si>
  <si>
    <t>velocidade de ejeção efetiva média dos gases</t>
  </si>
  <si>
    <t>fm</t>
  </si>
  <si>
    <t>fluxo de massa médio de gases</t>
  </si>
  <si>
    <t>massa de resíduos da queima em relação a Mp</t>
  </si>
  <si>
    <t>Grão: tronco de cone</t>
  </si>
  <si>
    <t>Tipo</t>
  </si>
  <si>
    <t>TR</t>
  </si>
  <si>
    <t>Krista K e açúcar comum</t>
  </si>
  <si>
    <t>Tubo</t>
  </si>
  <si>
    <t>Tampa</t>
  </si>
  <si>
    <t>Tubeira</t>
  </si>
  <si>
    <t>Número</t>
  </si>
  <si>
    <t>Data</t>
  </si>
  <si>
    <t>Nome</t>
  </si>
  <si>
    <t>Lg (mm)</t>
  </si>
  <si>
    <t>Estado</t>
  </si>
  <si>
    <t>OK</t>
  </si>
  <si>
    <t>massa de propelente</t>
  </si>
  <si>
    <t>Lg</t>
  </si>
  <si>
    <t>comprimento do grão-propelente</t>
  </si>
  <si>
    <t>Di</t>
  </si>
  <si>
    <t>teste de resistência (sem medida de empuxo)</t>
  </si>
  <si>
    <t>teste estático (com medida de empuxo)</t>
  </si>
  <si>
    <t>Sequência numérica de testes do motor</t>
  </si>
  <si>
    <t>Símbolos</t>
  </si>
  <si>
    <t>e</t>
  </si>
  <si>
    <t>L tubo</t>
  </si>
  <si>
    <t>comprimento nominal do tubo-motor</t>
  </si>
  <si>
    <t>diâmetro interno nominal do tubo-motor</t>
  </si>
  <si>
    <t>diâmetro externo nominal do tubo-motor</t>
  </si>
  <si>
    <t>espessura nominal do tubo-motor</t>
  </si>
  <si>
    <t>L total</t>
  </si>
  <si>
    <t>comprimento total nominal do motor</t>
  </si>
  <si>
    <t>M tubo</t>
  </si>
  <si>
    <t>massa nominal do tubo-motor</t>
  </si>
  <si>
    <t>M tampa</t>
  </si>
  <si>
    <t>massa nominal da tampa</t>
  </si>
  <si>
    <t>M tubeira</t>
  </si>
  <si>
    <t>massa nominal da tubeira</t>
  </si>
  <si>
    <t>M estutura</t>
  </si>
  <si>
    <t>massa nominal da estutura do motor (sem propelente)</t>
  </si>
  <si>
    <t>data do teste</t>
  </si>
  <si>
    <t>denominação do teste</t>
  </si>
  <si>
    <t>tipo de teste</t>
  </si>
  <si>
    <t>número do tubo-motor usado no teste</t>
  </si>
  <si>
    <t>número da tampa usada no teste</t>
  </si>
  <si>
    <t>número da tubeira usada no teste</t>
  </si>
  <si>
    <t>Dgo (mm)</t>
  </si>
  <si>
    <t>Dgo</t>
  </si>
  <si>
    <t>diâmetro médio da garganta da tubeira antes do teste</t>
  </si>
  <si>
    <t>massa total do motor antes do teste</t>
  </si>
  <si>
    <t>Dgf (mm)</t>
  </si>
  <si>
    <t>ro (kg/m3)</t>
  </si>
  <si>
    <t>ro</t>
  </si>
  <si>
    <t>massa específica média estimada do grão-propelente</t>
  </si>
  <si>
    <t>classe do motor segundo padrão NAR</t>
  </si>
  <si>
    <t>massa total do motor após o teste</t>
  </si>
  <si>
    <t>diâmetro médio da garganta da tubeira após o teste</t>
  </si>
  <si>
    <r>
      <t>OK</t>
    </r>
    <r>
      <rPr>
        <sz val="11"/>
        <rFont val="Times New Roman"/>
        <family val="1"/>
      </rPr>
      <t xml:space="preserve"> = sem qualquer anomalia</t>
    </r>
  </si>
  <si>
    <r>
      <t>±</t>
    </r>
    <r>
      <rPr>
        <sz val="11"/>
        <rFont val="Times New Roman"/>
        <family val="1"/>
      </rPr>
      <t xml:space="preserve">  = pequenas anomalias que não comprometem um voo</t>
    </r>
  </si>
  <si>
    <r>
      <t>X</t>
    </r>
    <r>
      <rPr>
        <sz val="11"/>
        <rFont val="Times New Roman"/>
        <family val="1"/>
      </rPr>
      <t xml:space="preserve"> = houve alguma anomalia importante</t>
    </r>
  </si>
  <si>
    <t>Anomalias</t>
  </si>
  <si>
    <t>ejeção da tubeira e/ou tampa, e/ou rompimento do tubo-motor, etc</t>
  </si>
  <si>
    <t>TS</t>
  </si>
  <si>
    <t>teste de sistema (sem medida de empuxo)</t>
  </si>
  <si>
    <t xml:space="preserve"> 3,175 mm = e</t>
  </si>
  <si>
    <t>R=Mp/Mo</t>
  </si>
  <si>
    <t>Observações/Anomalias/Danos</t>
  </si>
  <si>
    <t>LT</t>
  </si>
  <si>
    <t>lançamento (teste dinâmico)</t>
  </si>
  <si>
    <t>R</t>
  </si>
  <si>
    <t>fração do motor com propelente</t>
  </si>
  <si>
    <t>Válido?</t>
  </si>
  <si>
    <t>Não</t>
  </si>
  <si>
    <t>Se o teste deve ser considerado para avaliar o desempenho do motor</t>
  </si>
  <si>
    <t>Dados de todos os testes</t>
  </si>
  <si>
    <t>Resultados de todos os testes</t>
  </si>
  <si>
    <t>tqe (s)</t>
  </si>
  <si>
    <t>tqe</t>
  </si>
  <si>
    <t>tempo de queima do propelente baseado no empuxo</t>
  </si>
  <si>
    <t>tempo de queima do propelente baseado nas imagens do vídeo</t>
  </si>
  <si>
    <t>tqi</t>
  </si>
  <si>
    <t>tqs</t>
  </si>
  <si>
    <t>tempo de queima do propelente baseado no som do vídeo</t>
  </si>
  <si>
    <t>tqi (s)</t>
  </si>
  <si>
    <t>tqs (s)</t>
  </si>
  <si>
    <t>Mín real abs.</t>
  </si>
  <si>
    <t>Máx real abs.</t>
  </si>
  <si>
    <t>Méd abs.</t>
  </si>
  <si>
    <t>Dados dos testes válidos</t>
  </si>
  <si>
    <t>Min real %</t>
  </si>
  <si>
    <t>Max real %</t>
  </si>
  <si>
    <t>Resultados dos testes válidos</t>
  </si>
  <si>
    <t>Constantes ou dados nominais de referência</t>
  </si>
  <si>
    <t>Propelente: KNSu 65/35 prensado a frio</t>
  </si>
  <si>
    <t>44,450 mm = Di</t>
  </si>
  <si>
    <t>50,800 mm = De</t>
  </si>
  <si>
    <t>250 mm = L grão-propelente</t>
  </si>
  <si>
    <t>280 mm = L tubo</t>
  </si>
  <si>
    <t>332 mm = L total motor</t>
  </si>
  <si>
    <t>364 g = M tubo</t>
  </si>
  <si>
    <t xml:space="preserve"> 77 g = M tampa</t>
  </si>
  <si>
    <t xml:space="preserve"> 89 g = M tubeira</t>
  </si>
  <si>
    <t>16 Out 16</t>
  </si>
  <si>
    <t>U-1</t>
  </si>
  <si>
    <t>U-2</t>
  </si>
  <si>
    <t>Danificou o o-ring da tubeira</t>
  </si>
  <si>
    <t>O motor explodiu; o tq é até a explosão</t>
  </si>
  <si>
    <t>M ignitor = 1,6 g</t>
  </si>
  <si>
    <t>X</t>
  </si>
  <si>
    <t>28 Fev 17</t>
  </si>
  <si>
    <t>U-3</t>
  </si>
  <si>
    <t>U-4</t>
  </si>
  <si>
    <t>U-5</t>
  </si>
  <si>
    <t>26 Mar 17</t>
  </si>
  <si>
    <t>U-6</t>
  </si>
  <si>
    <t>U-7</t>
  </si>
  <si>
    <t>U-8</t>
  </si>
  <si>
    <t>28 Mai 17</t>
  </si>
  <si>
    <t>U-9</t>
  </si>
  <si>
    <t>U-10</t>
  </si>
  <si>
    <t>Devido à fumaça, tqi é estimado</t>
  </si>
  <si>
    <t>U-11</t>
  </si>
  <si>
    <t>Ignitor: 2 tiras durex 12x350mm com 1,25 g pólvora e squib</t>
  </si>
  <si>
    <t>11 Jun 17</t>
  </si>
  <si>
    <t>U-12</t>
  </si>
  <si>
    <t>TP</t>
  </si>
  <si>
    <t>acrílico</t>
  </si>
  <si>
    <t>sem</t>
  </si>
  <si>
    <t>Sem tqi devido fumaça</t>
  </si>
  <si>
    <t>±</t>
  </si>
  <si>
    <t>10 Set 17</t>
  </si>
  <si>
    <t>U-13</t>
  </si>
  <si>
    <t>U-14</t>
  </si>
  <si>
    <t>U-15</t>
  </si>
  <si>
    <t>U-16</t>
  </si>
  <si>
    <t>A tubeira ficou com 2 orifícios no divergente</t>
  </si>
  <si>
    <t>Alma do grão:</t>
  </si>
  <si>
    <t xml:space="preserve">  2 g = M 2 o-ring</t>
  </si>
  <si>
    <t>532 g = M total estrutura</t>
  </si>
  <si>
    <t>U-17</t>
  </si>
  <si>
    <t>U-18</t>
  </si>
  <si>
    <t>U-19</t>
  </si>
  <si>
    <t>U-20</t>
  </si>
  <si>
    <t>L = 250 mm</t>
  </si>
  <si>
    <t>D1 = 21,80 mm</t>
  </si>
  <si>
    <t>D2 = 27,07 mm</t>
  </si>
  <si>
    <t>H60</t>
  </si>
  <si>
    <t>Sim</t>
  </si>
  <si>
    <t>10 Dez 17</t>
  </si>
  <si>
    <t>H100</t>
  </si>
  <si>
    <t>A tubeira ficou presa no tubo</t>
  </si>
  <si>
    <t>H100-0</t>
  </si>
  <si>
    <t>Rever dados ro e cabeçalho</t>
  </si>
  <si>
    <t>05 Fev 18</t>
  </si>
  <si>
    <t>U-21</t>
  </si>
  <si>
    <t>28 Fev 18</t>
  </si>
  <si>
    <t>U-22</t>
  </si>
  <si>
    <t>12 Mar 2018</t>
  </si>
  <si>
    <t>U-23</t>
  </si>
  <si>
    <t>29 Abr 2018</t>
  </si>
  <si>
    <t>U-24</t>
  </si>
  <si>
    <t>O motor foi perdido com o minifoguete</t>
  </si>
  <si>
    <t>26 Mai 2018</t>
  </si>
  <si>
    <t>U-25</t>
  </si>
  <si>
    <t>U-26</t>
  </si>
  <si>
    <t>Relação de testes do motor-foguete URANO (9 Jul 2019)</t>
  </si>
  <si>
    <t>Dg = 17.5 mm</t>
  </si>
  <si>
    <t>06 Ago 2018</t>
  </si>
  <si>
    <t>U-27</t>
  </si>
  <si>
    <t>07 Set 2018</t>
  </si>
  <si>
    <t>U-28</t>
  </si>
  <si>
    <t>15 Jan 2019</t>
  </si>
  <si>
    <t>U-29</t>
  </si>
  <si>
    <t>357.7 g = Mp</t>
  </si>
  <si>
    <t>Carlos H. Marchi; Curitiba, 10 de julho de 2019.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</si>
</sst>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2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color rgb="FF0070C0"/>
      <name val="Courier New"/>
      <family val="3"/>
    </font>
    <font>
      <b/>
      <sz val="20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sz val="14"/>
      <color indexed="3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b/>
      <sz val="14"/>
      <color rgb="FF0070C0"/>
      <name val="Times New Roman"/>
      <family val="1"/>
    </font>
    <font>
      <b/>
      <sz val="20"/>
      <color rgb="FF0070C0"/>
      <name val="Times New Roman"/>
      <family val="1"/>
    </font>
    <font>
      <sz val="9"/>
      <name val="Courier New"/>
      <family val="3"/>
    </font>
    <font>
      <sz val="10"/>
      <color rgb="FF0000FF"/>
      <name val="Times New Roman"/>
      <family val="1"/>
    </font>
    <font>
      <sz val="10"/>
      <color rgb="FF0000FF"/>
      <name val="Courier New"/>
      <family val="3"/>
    </font>
    <font>
      <sz val="10"/>
      <name val="Arial"/>
      <family val="2"/>
    </font>
    <font>
      <sz val="10"/>
      <color rgb="FF0000FF"/>
      <name val="Arial"/>
      <family val="2"/>
    </font>
    <font>
      <b/>
      <sz val="1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4" fillId="0" borderId="0" xfId="0" applyFont="1"/>
    <xf numFmtId="0" fontId="13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164" fontId="18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2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19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9" fillId="0" borderId="0" xfId="0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165" fontId="18" fillId="0" borderId="0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right" vertical="center" wrapText="1"/>
    </xf>
    <xf numFmtId="165" fontId="18" fillId="0" borderId="2" xfId="0" applyNumberFormat="1" applyFont="1" applyBorder="1" applyAlignment="1">
      <alignment horizontal="right" vertical="center" wrapText="1"/>
    </xf>
    <xf numFmtId="165" fontId="18" fillId="0" borderId="2" xfId="0" applyNumberFormat="1" applyFont="1" applyBorder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49" fontId="18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/>
    <xf numFmtId="0" fontId="2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/>
    <xf numFmtId="2" fontId="3" fillId="0" borderId="1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/>
    <xf numFmtId="2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workbookViewId="0">
      <selection activeCell="J1" sqref="J1"/>
    </sheetView>
  </sheetViews>
  <sheetFormatPr defaultRowHeight="12.75"/>
  <cols>
    <col min="1" max="1" width="10.5703125" customWidth="1"/>
    <col min="2" max="2" width="14.140625" customWidth="1"/>
    <col min="3" max="3" width="9.85546875" customWidth="1"/>
    <col min="6" max="7" width="12" customWidth="1"/>
    <col min="8" max="8" width="9.85546875" customWidth="1"/>
    <col min="10" max="10" width="10.7109375" customWidth="1"/>
    <col min="11" max="11" width="9.85546875" customWidth="1"/>
    <col min="12" max="12" width="10.42578125" customWidth="1"/>
    <col min="13" max="13" width="11.42578125" customWidth="1"/>
    <col min="14" max="14" width="11.85546875" customWidth="1"/>
  </cols>
  <sheetData>
    <row r="1" spans="1:18" s="1" customFormat="1" ht="24" customHeight="1">
      <c r="A1" s="6" t="s">
        <v>194</v>
      </c>
      <c r="B1" s="7"/>
      <c r="C1" s="7"/>
      <c r="D1" s="7"/>
      <c r="E1" s="7"/>
      <c r="F1" s="7"/>
      <c r="G1" s="7"/>
      <c r="H1" s="7"/>
      <c r="J1" s="144" t="s">
        <v>181</v>
      </c>
      <c r="K1" s="7"/>
      <c r="L1" s="7"/>
      <c r="M1" s="7"/>
      <c r="N1" s="7"/>
      <c r="O1" s="7"/>
      <c r="P1" s="7"/>
      <c r="Q1" s="7"/>
    </row>
    <row r="2" spans="1:18" s="1" customFormat="1" ht="1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8" s="1" customFormat="1" ht="15" customHeight="1">
      <c r="A3" s="9" t="s">
        <v>121</v>
      </c>
      <c r="B3" s="7"/>
      <c r="C3" s="7"/>
      <c r="D3" s="7"/>
      <c r="E3" s="7"/>
      <c r="F3" s="7"/>
      <c r="G3" s="7" t="s">
        <v>202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1" customFormat="1" ht="7.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s="1" customFormat="1" ht="15" customHeight="1">
      <c r="A5" s="10" t="s">
        <v>123</v>
      </c>
      <c r="B5" s="10"/>
      <c r="C5" s="10" t="s">
        <v>125</v>
      </c>
      <c r="D5" s="10"/>
      <c r="E5" s="7"/>
      <c r="F5" s="7"/>
      <c r="G5" s="10" t="s">
        <v>128</v>
      </c>
      <c r="H5" s="10"/>
      <c r="I5" s="10"/>
      <c r="J5" s="7"/>
      <c r="K5" s="10" t="s">
        <v>32</v>
      </c>
      <c r="L5" s="7"/>
      <c r="M5" s="7"/>
      <c r="N5" s="7"/>
      <c r="O5" s="7"/>
      <c r="P5" s="10" t="s">
        <v>165</v>
      </c>
      <c r="Q5" s="7"/>
    </row>
    <row r="6" spans="1:18" s="1" customFormat="1" ht="15" customHeight="1">
      <c r="A6" s="10" t="s">
        <v>124</v>
      </c>
      <c r="B6" s="10"/>
      <c r="C6" s="10" t="s">
        <v>126</v>
      </c>
      <c r="D6" s="10"/>
      <c r="E6" s="7"/>
      <c r="F6" s="7"/>
      <c r="G6" s="10" t="s">
        <v>129</v>
      </c>
      <c r="H6" s="10"/>
      <c r="I6" s="10"/>
      <c r="J6" s="7"/>
      <c r="K6" s="10" t="s">
        <v>122</v>
      </c>
      <c r="L6" s="7"/>
      <c r="M6" s="7"/>
      <c r="N6" s="7"/>
      <c r="O6" s="7"/>
      <c r="P6" s="10" t="s">
        <v>172</v>
      </c>
      <c r="Q6" s="7"/>
    </row>
    <row r="7" spans="1:18" s="1" customFormat="1" ht="15" customHeight="1">
      <c r="A7" s="10" t="s">
        <v>93</v>
      </c>
      <c r="B7" s="10"/>
      <c r="C7" s="10" t="s">
        <v>127</v>
      </c>
      <c r="D7" s="10"/>
      <c r="E7" s="7"/>
      <c r="F7" s="7"/>
      <c r="G7" s="10" t="s">
        <v>130</v>
      </c>
      <c r="H7" s="10"/>
      <c r="I7" s="10"/>
      <c r="J7" s="7"/>
      <c r="K7" s="10" t="s">
        <v>35</v>
      </c>
      <c r="L7" s="7"/>
      <c r="M7" s="7"/>
      <c r="N7" s="7"/>
      <c r="O7" s="7"/>
      <c r="P7" s="10" t="s">
        <v>173</v>
      </c>
      <c r="Q7" s="7"/>
    </row>
    <row r="8" spans="1:18" s="1" customFormat="1" ht="15" customHeight="1">
      <c r="A8" s="10" t="s">
        <v>151</v>
      </c>
      <c r="B8" s="10"/>
      <c r="C8" s="10"/>
      <c r="D8" s="10"/>
      <c r="E8" s="7"/>
      <c r="F8" s="7"/>
      <c r="G8" s="10" t="s">
        <v>166</v>
      </c>
      <c r="H8" s="10"/>
      <c r="I8" s="10"/>
      <c r="J8" s="7"/>
      <c r="K8" s="10" t="s">
        <v>136</v>
      </c>
      <c r="L8" s="7"/>
      <c r="M8" s="7"/>
      <c r="N8" s="7"/>
      <c r="O8" s="7"/>
      <c r="P8" s="10" t="s">
        <v>174</v>
      </c>
      <c r="Q8" s="7"/>
    </row>
    <row r="9" spans="1:18" s="1" customFormat="1" ht="15" customHeight="1">
      <c r="A9" s="7"/>
      <c r="B9" s="7"/>
      <c r="C9" s="7"/>
      <c r="D9" s="7"/>
      <c r="E9" s="7"/>
      <c r="F9" s="7"/>
      <c r="G9" s="10" t="s">
        <v>167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8" s="1" customFormat="1" ht="24" customHeight="1">
      <c r="A10" s="9" t="s">
        <v>103</v>
      </c>
      <c r="B10" s="7"/>
      <c r="C10" s="7"/>
      <c r="D10" s="7"/>
      <c r="E10" s="7" t="s">
        <v>195</v>
      </c>
      <c r="F10" s="7"/>
      <c r="G10" s="7"/>
      <c r="H10" s="7"/>
      <c r="I10" s="7"/>
      <c r="J10" s="9" t="s">
        <v>103</v>
      </c>
      <c r="K10" s="7"/>
      <c r="L10" s="7"/>
      <c r="M10" s="7"/>
      <c r="N10" s="7"/>
      <c r="O10" s="7"/>
      <c r="P10" s="7"/>
      <c r="Q10" s="7"/>
    </row>
    <row r="11" spans="1:18" s="1" customFormat="1" ht="1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8" s="76" customFormat="1" ht="15" customHeight="1">
      <c r="A12" s="56" t="s">
        <v>39</v>
      </c>
      <c r="B12" s="56" t="s">
        <v>40</v>
      </c>
      <c r="C12" s="56" t="s">
        <v>41</v>
      </c>
      <c r="D12" s="56" t="s">
        <v>33</v>
      </c>
      <c r="E12" s="56" t="s">
        <v>36</v>
      </c>
      <c r="F12" s="56" t="s">
        <v>37</v>
      </c>
      <c r="G12" s="56" t="s">
        <v>38</v>
      </c>
      <c r="H12" s="56" t="s">
        <v>75</v>
      </c>
      <c r="I12" s="57" t="s">
        <v>0</v>
      </c>
      <c r="J12" s="56" t="s">
        <v>41</v>
      </c>
      <c r="K12" s="57" t="s">
        <v>42</v>
      </c>
      <c r="L12" s="57" t="s">
        <v>2</v>
      </c>
      <c r="M12" s="57" t="s">
        <v>80</v>
      </c>
      <c r="N12" s="57" t="s">
        <v>94</v>
      </c>
      <c r="O12" s="58" t="s">
        <v>95</v>
      </c>
      <c r="P12" s="56"/>
      <c r="Q12" s="59"/>
      <c r="R12" s="60"/>
    </row>
    <row r="13" spans="1:18" s="86" customFormat="1" ht="15" customHeight="1">
      <c r="A13" s="77">
        <v>1</v>
      </c>
      <c r="B13" s="78" t="s">
        <v>131</v>
      </c>
      <c r="C13" s="35" t="s">
        <v>132</v>
      </c>
      <c r="D13" s="79" t="s">
        <v>34</v>
      </c>
      <c r="E13" s="16">
        <v>1</v>
      </c>
      <c r="F13" s="80">
        <v>1</v>
      </c>
      <c r="G13" s="80">
        <v>1</v>
      </c>
      <c r="H13" s="81">
        <v>16.12</v>
      </c>
      <c r="I13" s="82">
        <v>909.7</v>
      </c>
      <c r="J13" s="35" t="s">
        <v>132</v>
      </c>
      <c r="K13" s="82">
        <v>240.9</v>
      </c>
      <c r="L13" s="83">
        <v>375.6</v>
      </c>
      <c r="M13" s="82">
        <v>1439</v>
      </c>
      <c r="N13" s="81">
        <f>L13/I13</f>
        <v>0.41288336814334398</v>
      </c>
      <c r="O13" s="75" t="s">
        <v>134</v>
      </c>
      <c r="P13" s="84"/>
      <c r="Q13" s="85"/>
    </row>
    <row r="14" spans="1:18" s="86" customFormat="1" ht="15" customHeight="1">
      <c r="A14" s="61">
        <v>2</v>
      </c>
      <c r="B14" s="62" t="s">
        <v>131</v>
      </c>
      <c r="C14" s="63" t="s">
        <v>133</v>
      </c>
      <c r="D14" s="64" t="s">
        <v>34</v>
      </c>
      <c r="E14" s="65">
        <v>2</v>
      </c>
      <c r="F14" s="66">
        <v>4</v>
      </c>
      <c r="G14" s="66">
        <v>3</v>
      </c>
      <c r="H14" s="67">
        <v>15.1</v>
      </c>
      <c r="I14" s="68">
        <v>909.2</v>
      </c>
      <c r="J14" s="63" t="s">
        <v>133</v>
      </c>
      <c r="K14" s="68">
        <v>247.4</v>
      </c>
      <c r="L14" s="69">
        <v>378</v>
      </c>
      <c r="M14" s="68">
        <v>1414</v>
      </c>
      <c r="N14" s="67">
        <f t="shared" ref="N14:N27" si="0">L14/I14</f>
        <v>0.41575010998680156</v>
      </c>
      <c r="O14" s="70" t="s">
        <v>135</v>
      </c>
      <c r="P14" s="71"/>
      <c r="Q14" s="72"/>
      <c r="R14" s="73"/>
    </row>
    <row r="15" spans="1:18" s="86" customFormat="1" ht="15" customHeight="1">
      <c r="A15" s="77">
        <v>3</v>
      </c>
      <c r="B15" s="78" t="s">
        <v>138</v>
      </c>
      <c r="C15" s="35" t="s">
        <v>139</v>
      </c>
      <c r="D15" s="79" t="s">
        <v>34</v>
      </c>
      <c r="E15" s="16">
        <v>4</v>
      </c>
      <c r="F15" s="80">
        <v>5</v>
      </c>
      <c r="G15" s="80">
        <v>8</v>
      </c>
      <c r="H15" s="81">
        <v>17.399999999999999</v>
      </c>
      <c r="I15" s="83">
        <v>1258.4000000000001</v>
      </c>
      <c r="J15" s="35" t="s">
        <v>139</v>
      </c>
      <c r="K15" s="82">
        <v>251.9</v>
      </c>
      <c r="L15" s="83">
        <v>385</v>
      </c>
      <c r="M15" s="82">
        <v>1415</v>
      </c>
      <c r="N15" s="81">
        <f t="shared" si="0"/>
        <v>0.30594405594405594</v>
      </c>
      <c r="O15" s="75"/>
      <c r="P15" s="84"/>
      <c r="Q15" s="87"/>
    </row>
    <row r="16" spans="1:18" s="86" customFormat="1" ht="15" customHeight="1">
      <c r="A16" s="77">
        <v>4</v>
      </c>
      <c r="B16" s="78" t="s">
        <v>138</v>
      </c>
      <c r="C16" s="35" t="s">
        <v>140</v>
      </c>
      <c r="D16" s="79" t="s">
        <v>34</v>
      </c>
      <c r="E16" s="16">
        <v>3</v>
      </c>
      <c r="F16" s="80">
        <v>7</v>
      </c>
      <c r="G16" s="80">
        <v>7</v>
      </c>
      <c r="H16" s="81">
        <v>17</v>
      </c>
      <c r="I16" s="83">
        <v>1246.4000000000001</v>
      </c>
      <c r="J16" s="35" t="s">
        <v>140</v>
      </c>
      <c r="K16" s="82">
        <v>251.1</v>
      </c>
      <c r="L16" s="83">
        <v>384.3</v>
      </c>
      <c r="M16" s="82">
        <v>1417</v>
      </c>
      <c r="N16" s="81">
        <f t="shared" si="0"/>
        <v>0.30832798459563543</v>
      </c>
      <c r="O16" s="75"/>
      <c r="P16" s="84"/>
      <c r="Q16" s="87"/>
    </row>
    <row r="17" spans="1:18" s="86" customFormat="1" ht="15" customHeight="1">
      <c r="A17" s="61">
        <v>5</v>
      </c>
      <c r="B17" s="62" t="s">
        <v>138</v>
      </c>
      <c r="C17" s="63" t="s">
        <v>141</v>
      </c>
      <c r="D17" s="64" t="s">
        <v>34</v>
      </c>
      <c r="E17" s="65">
        <v>7</v>
      </c>
      <c r="F17" s="66">
        <v>6</v>
      </c>
      <c r="G17" s="66">
        <v>1</v>
      </c>
      <c r="H17" s="67">
        <v>16.04</v>
      </c>
      <c r="I17" s="69">
        <v>1011.3</v>
      </c>
      <c r="J17" s="63" t="s">
        <v>141</v>
      </c>
      <c r="K17" s="68">
        <v>243.9</v>
      </c>
      <c r="L17" s="69">
        <v>342.1</v>
      </c>
      <c r="M17" s="68">
        <v>1297</v>
      </c>
      <c r="N17" s="67">
        <f t="shared" si="0"/>
        <v>0.33827746464946112</v>
      </c>
      <c r="O17" s="70" t="s">
        <v>135</v>
      </c>
      <c r="P17" s="71"/>
      <c r="Q17" s="74"/>
      <c r="R17" s="73"/>
    </row>
    <row r="18" spans="1:18" s="86" customFormat="1" ht="15" customHeight="1">
      <c r="A18" s="77">
        <v>6</v>
      </c>
      <c r="B18" s="78" t="s">
        <v>142</v>
      </c>
      <c r="C18" s="35" t="s">
        <v>143</v>
      </c>
      <c r="D18" s="79" t="s">
        <v>34</v>
      </c>
      <c r="E18" s="16">
        <v>6</v>
      </c>
      <c r="F18" s="80">
        <v>6</v>
      </c>
      <c r="G18" s="80">
        <v>6</v>
      </c>
      <c r="H18" s="81">
        <v>16.93</v>
      </c>
      <c r="I18" s="83">
        <v>1221.0999999999999</v>
      </c>
      <c r="J18" s="35" t="s">
        <v>143</v>
      </c>
      <c r="K18" s="82">
        <v>233.9</v>
      </c>
      <c r="L18" s="83">
        <v>354.3</v>
      </c>
      <c r="M18" s="82">
        <v>1408</v>
      </c>
      <c r="N18" s="81">
        <f t="shared" si="0"/>
        <v>0.29014822700843507</v>
      </c>
      <c r="O18" s="75"/>
      <c r="P18" s="84"/>
      <c r="Q18" s="87"/>
    </row>
    <row r="19" spans="1:18" s="86" customFormat="1" ht="15" customHeight="1">
      <c r="A19" s="77">
        <v>7</v>
      </c>
      <c r="B19" s="78" t="s">
        <v>142</v>
      </c>
      <c r="C19" s="35" t="s">
        <v>144</v>
      </c>
      <c r="D19" s="79" t="s">
        <v>34</v>
      </c>
      <c r="E19" s="16">
        <v>3</v>
      </c>
      <c r="F19" s="80">
        <v>8</v>
      </c>
      <c r="G19" s="80">
        <v>8</v>
      </c>
      <c r="H19" s="81">
        <v>17.399999999999999</v>
      </c>
      <c r="I19" s="83">
        <v>1096.0999999999999</v>
      </c>
      <c r="J19" s="35" t="s">
        <v>144</v>
      </c>
      <c r="K19" s="82">
        <v>244.4</v>
      </c>
      <c r="L19" s="83">
        <v>373.9</v>
      </c>
      <c r="M19" s="82">
        <v>1416</v>
      </c>
      <c r="N19" s="81">
        <f t="shared" si="0"/>
        <v>0.34111851108475505</v>
      </c>
      <c r="O19" s="75"/>
      <c r="P19" s="84"/>
      <c r="Q19" s="87"/>
    </row>
    <row r="20" spans="1:18" s="86" customFormat="1" ht="15" customHeight="1">
      <c r="A20" s="61">
        <v>8</v>
      </c>
      <c r="B20" s="62" t="s">
        <v>142</v>
      </c>
      <c r="C20" s="63" t="s">
        <v>145</v>
      </c>
      <c r="D20" s="64" t="s">
        <v>34</v>
      </c>
      <c r="E20" s="65">
        <v>4</v>
      </c>
      <c r="F20" s="66">
        <v>7</v>
      </c>
      <c r="G20" s="66">
        <v>7</v>
      </c>
      <c r="H20" s="67">
        <v>17</v>
      </c>
      <c r="I20" s="69">
        <v>1235.8</v>
      </c>
      <c r="J20" s="63" t="s">
        <v>145</v>
      </c>
      <c r="K20" s="68">
        <v>246.8</v>
      </c>
      <c r="L20" s="69">
        <v>373.3</v>
      </c>
      <c r="M20" s="68">
        <v>1400</v>
      </c>
      <c r="N20" s="67">
        <f t="shared" si="0"/>
        <v>0.30207153261045477</v>
      </c>
      <c r="O20" s="70" t="s">
        <v>135</v>
      </c>
      <c r="P20" s="71"/>
      <c r="Q20" s="74"/>
      <c r="R20" s="73"/>
    </row>
    <row r="21" spans="1:18" ht="15" customHeight="1">
      <c r="A21" s="13">
        <v>9</v>
      </c>
      <c r="B21" s="14" t="s">
        <v>146</v>
      </c>
      <c r="C21" s="35" t="s">
        <v>147</v>
      </c>
      <c r="D21" s="15" t="s">
        <v>34</v>
      </c>
      <c r="E21" s="16">
        <v>6</v>
      </c>
      <c r="F21" s="17">
        <v>5</v>
      </c>
      <c r="G21" s="17">
        <v>9</v>
      </c>
      <c r="H21" s="19">
        <v>17.440000000000001</v>
      </c>
      <c r="I21" s="22">
        <v>1229.8</v>
      </c>
      <c r="J21" s="35" t="s">
        <v>147</v>
      </c>
      <c r="K21" s="18">
        <v>241.4</v>
      </c>
      <c r="L21" s="22">
        <v>348.5</v>
      </c>
      <c r="M21" s="18">
        <v>1335</v>
      </c>
      <c r="N21" s="19">
        <f t="shared" si="0"/>
        <v>0.28337941128638805</v>
      </c>
      <c r="O21" s="7" t="s">
        <v>149</v>
      </c>
      <c r="P21" s="20"/>
      <c r="Q21" s="55"/>
    </row>
    <row r="22" spans="1:18" ht="15" customHeight="1">
      <c r="A22" s="13">
        <v>10</v>
      </c>
      <c r="B22" s="14" t="s">
        <v>146</v>
      </c>
      <c r="C22" s="35" t="s">
        <v>148</v>
      </c>
      <c r="D22" s="15" t="s">
        <v>34</v>
      </c>
      <c r="E22" s="16">
        <v>5</v>
      </c>
      <c r="F22" s="17">
        <v>6</v>
      </c>
      <c r="G22" s="17">
        <v>8</v>
      </c>
      <c r="H22" s="19">
        <v>17.350000000000001</v>
      </c>
      <c r="I22" s="22">
        <v>1223.9000000000001</v>
      </c>
      <c r="J22" s="35" t="s">
        <v>148</v>
      </c>
      <c r="K22" s="18">
        <v>248.9</v>
      </c>
      <c r="L22" s="22">
        <v>353.2</v>
      </c>
      <c r="M22" s="18">
        <v>1314</v>
      </c>
      <c r="N22" s="19">
        <f t="shared" si="0"/>
        <v>0.28858566876378788</v>
      </c>
      <c r="O22" s="7" t="s">
        <v>149</v>
      </c>
      <c r="P22" s="20"/>
      <c r="Q22" s="55"/>
    </row>
    <row r="23" spans="1:18" ht="15" customHeight="1">
      <c r="A23" s="61">
        <v>11</v>
      </c>
      <c r="B23" s="62" t="s">
        <v>146</v>
      </c>
      <c r="C23" s="63" t="s">
        <v>150</v>
      </c>
      <c r="D23" s="64" t="s">
        <v>34</v>
      </c>
      <c r="E23" s="65">
        <v>3</v>
      </c>
      <c r="F23" s="66">
        <v>7</v>
      </c>
      <c r="G23" s="66">
        <v>6</v>
      </c>
      <c r="H23" s="67">
        <v>16.89</v>
      </c>
      <c r="I23" s="69">
        <v>1220.5</v>
      </c>
      <c r="J23" s="63" t="s">
        <v>150</v>
      </c>
      <c r="K23" s="68">
        <v>241.3</v>
      </c>
      <c r="L23" s="69">
        <v>354.5</v>
      </c>
      <c r="M23" s="68">
        <v>1357</v>
      </c>
      <c r="N23" s="67">
        <f t="shared" si="0"/>
        <v>0.29045473166734942</v>
      </c>
      <c r="O23" s="70" t="s">
        <v>149</v>
      </c>
      <c r="P23" s="71"/>
      <c r="Q23" s="74"/>
      <c r="R23" s="73"/>
    </row>
    <row r="24" spans="1:18" ht="15" customHeight="1">
      <c r="A24" s="100">
        <v>12</v>
      </c>
      <c r="B24" s="101" t="s">
        <v>152</v>
      </c>
      <c r="C24" s="102" t="s">
        <v>153</v>
      </c>
      <c r="D24" s="103" t="s">
        <v>154</v>
      </c>
      <c r="E24" s="104">
        <v>8</v>
      </c>
      <c r="F24" s="105" t="s">
        <v>155</v>
      </c>
      <c r="G24" s="105" t="s">
        <v>156</v>
      </c>
      <c r="H24" s="106"/>
      <c r="I24" s="107">
        <v>761.4</v>
      </c>
      <c r="J24" s="102" t="s">
        <v>153</v>
      </c>
      <c r="K24" s="108">
        <v>246.9</v>
      </c>
      <c r="L24" s="107">
        <v>398.1</v>
      </c>
      <c r="M24" s="108">
        <v>1492</v>
      </c>
      <c r="N24" s="106">
        <f t="shared" si="0"/>
        <v>0.5228526398739165</v>
      </c>
      <c r="O24" s="59" t="s">
        <v>157</v>
      </c>
      <c r="P24" s="109"/>
      <c r="Q24" s="110"/>
      <c r="R24" s="97"/>
    </row>
    <row r="25" spans="1:18" ht="15" customHeight="1">
      <c r="A25" s="77">
        <v>13</v>
      </c>
      <c r="B25" s="78" t="s">
        <v>159</v>
      </c>
      <c r="C25" s="35" t="s">
        <v>160</v>
      </c>
      <c r="D25" s="79" t="s">
        <v>34</v>
      </c>
      <c r="E25" s="16">
        <v>3</v>
      </c>
      <c r="F25" s="80">
        <v>8</v>
      </c>
      <c r="G25" s="80">
        <v>13</v>
      </c>
      <c r="H25" s="81">
        <v>19.57</v>
      </c>
      <c r="I25" s="83">
        <v>851.5</v>
      </c>
      <c r="J25" s="35" t="s">
        <v>160</v>
      </c>
      <c r="K25" s="83">
        <v>233</v>
      </c>
      <c r="L25" s="83">
        <v>332.5</v>
      </c>
      <c r="M25" s="82">
        <v>1319</v>
      </c>
      <c r="N25" s="81">
        <f t="shared" si="0"/>
        <v>0.39048737522019966</v>
      </c>
      <c r="O25" s="75"/>
      <c r="P25" s="84"/>
      <c r="Q25" s="87"/>
      <c r="R25" s="86"/>
    </row>
    <row r="26" spans="1:18" ht="15" customHeight="1">
      <c r="A26" s="77">
        <v>14</v>
      </c>
      <c r="B26" s="78" t="s">
        <v>159</v>
      </c>
      <c r="C26" s="35" t="s">
        <v>161</v>
      </c>
      <c r="D26" s="79" t="s">
        <v>34</v>
      </c>
      <c r="E26" s="16">
        <v>6</v>
      </c>
      <c r="F26" s="80">
        <v>10</v>
      </c>
      <c r="G26" s="80">
        <v>12</v>
      </c>
      <c r="H26" s="81">
        <v>18.86</v>
      </c>
      <c r="I26" s="83">
        <v>876.8</v>
      </c>
      <c r="J26" s="35" t="s">
        <v>161</v>
      </c>
      <c r="K26" s="82">
        <v>242.9</v>
      </c>
      <c r="L26" s="83">
        <v>360.6</v>
      </c>
      <c r="M26" s="82">
        <v>1373</v>
      </c>
      <c r="N26" s="81">
        <f t="shared" si="0"/>
        <v>0.41126824817518254</v>
      </c>
      <c r="O26" s="75" t="s">
        <v>164</v>
      </c>
      <c r="P26" s="84"/>
      <c r="Q26" s="87"/>
      <c r="R26" s="86"/>
    </row>
    <row r="27" spans="1:18" ht="15" customHeight="1">
      <c r="A27" s="77">
        <v>15</v>
      </c>
      <c r="B27" s="78" t="s">
        <v>159</v>
      </c>
      <c r="C27" s="35" t="s">
        <v>162</v>
      </c>
      <c r="D27" s="79" t="s">
        <v>34</v>
      </c>
      <c r="E27" s="16">
        <v>8</v>
      </c>
      <c r="F27" s="80">
        <v>11</v>
      </c>
      <c r="G27" s="80">
        <v>11</v>
      </c>
      <c r="H27" s="81">
        <v>17.7</v>
      </c>
      <c r="I27" s="83">
        <v>875.8</v>
      </c>
      <c r="J27" s="35" t="s">
        <v>162</v>
      </c>
      <c r="K27" s="83">
        <v>239</v>
      </c>
      <c r="L27" s="83">
        <v>354.2</v>
      </c>
      <c r="M27" s="82">
        <v>1369</v>
      </c>
      <c r="N27" s="81">
        <f t="shared" si="0"/>
        <v>0.40443023521351906</v>
      </c>
      <c r="O27" s="75"/>
      <c r="P27" s="84"/>
      <c r="Q27" s="87"/>
      <c r="R27" s="86"/>
    </row>
    <row r="28" spans="1:18" ht="15" customHeight="1">
      <c r="A28" s="61">
        <v>16</v>
      </c>
      <c r="B28" s="62" t="s">
        <v>159</v>
      </c>
      <c r="C28" s="63" t="s">
        <v>163</v>
      </c>
      <c r="D28" s="64" t="s">
        <v>34</v>
      </c>
      <c r="E28" s="65">
        <v>5</v>
      </c>
      <c r="F28" s="66">
        <v>9</v>
      </c>
      <c r="G28" s="66">
        <v>9</v>
      </c>
      <c r="H28" s="67">
        <v>17.41</v>
      </c>
      <c r="I28" s="69">
        <v>1084.3</v>
      </c>
      <c r="J28" s="63" t="s">
        <v>163</v>
      </c>
      <c r="K28" s="68">
        <v>234.6</v>
      </c>
      <c r="L28" s="69">
        <v>353.6</v>
      </c>
      <c r="M28" s="68">
        <v>1389</v>
      </c>
      <c r="N28" s="67">
        <f t="shared" ref="N28:N31" si="1">L28/I28</f>
        <v>0.32610901042147011</v>
      </c>
      <c r="O28" s="70"/>
      <c r="P28" s="71"/>
      <c r="Q28" s="74"/>
      <c r="R28" s="73"/>
    </row>
    <row r="29" spans="1:18" ht="15" customHeight="1">
      <c r="A29" s="77">
        <v>17</v>
      </c>
      <c r="B29" s="78" t="s">
        <v>177</v>
      </c>
      <c r="C29" s="35" t="s">
        <v>168</v>
      </c>
      <c r="D29" s="79" t="s">
        <v>13</v>
      </c>
      <c r="E29" s="16">
        <v>8</v>
      </c>
      <c r="F29" s="80">
        <v>8</v>
      </c>
      <c r="G29" s="80">
        <v>13</v>
      </c>
      <c r="H29" s="81">
        <v>19.510000000000002</v>
      </c>
      <c r="I29" s="83">
        <v>871.8</v>
      </c>
      <c r="J29" s="35" t="s">
        <v>168</v>
      </c>
      <c r="K29" s="82">
        <v>230.7</v>
      </c>
      <c r="L29" s="83">
        <v>353.7</v>
      </c>
      <c r="M29" s="82">
        <v>1411</v>
      </c>
      <c r="N29" s="81">
        <f t="shared" si="1"/>
        <v>0.40571231933929802</v>
      </c>
      <c r="O29" s="75" t="s">
        <v>134</v>
      </c>
      <c r="P29" s="116"/>
      <c r="Q29" s="134"/>
      <c r="R29" s="135"/>
    </row>
    <row r="30" spans="1:18" ht="15" customHeight="1">
      <c r="A30" s="119">
        <v>18</v>
      </c>
      <c r="B30" s="128" t="s">
        <v>177</v>
      </c>
      <c r="C30" s="37" t="s">
        <v>169</v>
      </c>
      <c r="D30" s="129" t="s">
        <v>13</v>
      </c>
      <c r="E30" s="130">
        <v>3</v>
      </c>
      <c r="F30" s="131">
        <v>10</v>
      </c>
      <c r="G30" s="131">
        <v>11</v>
      </c>
      <c r="H30" s="118">
        <v>17.649999999999999</v>
      </c>
      <c r="I30" s="117">
        <v>872</v>
      </c>
      <c r="J30" s="37" t="s">
        <v>169</v>
      </c>
      <c r="K30" s="132">
        <v>228.6</v>
      </c>
      <c r="L30" s="117">
        <v>351.3</v>
      </c>
      <c r="M30" s="132">
        <v>1414</v>
      </c>
      <c r="N30" s="118">
        <f t="shared" si="1"/>
        <v>0.40286697247706421</v>
      </c>
      <c r="O30" s="133"/>
      <c r="P30" s="116"/>
      <c r="Q30" s="134"/>
      <c r="R30" s="135"/>
    </row>
    <row r="31" spans="1:18" ht="15" customHeight="1">
      <c r="A31" s="119">
        <v>19</v>
      </c>
      <c r="B31" s="128" t="s">
        <v>177</v>
      </c>
      <c r="C31" s="37" t="s">
        <v>170</v>
      </c>
      <c r="D31" s="129" t="s">
        <v>13</v>
      </c>
      <c r="E31" s="130">
        <v>5</v>
      </c>
      <c r="F31" s="131">
        <v>9</v>
      </c>
      <c r="G31" s="131">
        <v>9</v>
      </c>
      <c r="H31" s="118">
        <v>17.399999999999999</v>
      </c>
      <c r="I31" s="117">
        <v>1088.5999999999999</v>
      </c>
      <c r="J31" s="37" t="s">
        <v>170</v>
      </c>
      <c r="K31" s="117">
        <v>235</v>
      </c>
      <c r="L31" s="117">
        <v>357.7</v>
      </c>
      <c r="M31" s="132">
        <v>1403</v>
      </c>
      <c r="N31" s="118">
        <f t="shared" si="1"/>
        <v>0.32858717618960132</v>
      </c>
      <c r="O31" s="133" t="s">
        <v>179</v>
      </c>
      <c r="P31" s="116"/>
      <c r="Q31" s="134"/>
      <c r="R31" s="135"/>
    </row>
    <row r="32" spans="1:18" ht="15" customHeight="1">
      <c r="A32" s="127">
        <v>20</v>
      </c>
      <c r="B32" s="136" t="s">
        <v>177</v>
      </c>
      <c r="C32" s="120" t="s">
        <v>171</v>
      </c>
      <c r="D32" s="137" t="s">
        <v>13</v>
      </c>
      <c r="E32" s="138">
        <v>6</v>
      </c>
      <c r="F32" s="139">
        <v>11</v>
      </c>
      <c r="G32" s="139">
        <v>8</v>
      </c>
      <c r="H32" s="126">
        <v>17.36</v>
      </c>
      <c r="I32" s="125">
        <v>1080.5</v>
      </c>
      <c r="J32" s="120" t="s">
        <v>171</v>
      </c>
      <c r="K32" s="140">
        <v>231.1</v>
      </c>
      <c r="L32" s="125">
        <v>356.6</v>
      </c>
      <c r="M32" s="140">
        <v>1420</v>
      </c>
      <c r="N32" s="126">
        <f t="shared" ref="N32:N41" si="2">L32/I32</f>
        <v>0.33003239241092092</v>
      </c>
      <c r="O32" s="141"/>
      <c r="P32" s="122"/>
      <c r="Q32" s="142"/>
      <c r="R32" s="143"/>
    </row>
    <row r="33" spans="1:18" ht="15" customHeight="1">
      <c r="A33" s="100">
        <v>21</v>
      </c>
      <c r="B33" s="101" t="s">
        <v>182</v>
      </c>
      <c r="C33" s="102" t="s">
        <v>183</v>
      </c>
      <c r="D33" s="103" t="s">
        <v>96</v>
      </c>
      <c r="E33" s="104">
        <v>3</v>
      </c>
      <c r="F33" s="105">
        <v>8</v>
      </c>
      <c r="G33" s="105">
        <v>11</v>
      </c>
      <c r="H33" s="106">
        <v>17.61</v>
      </c>
      <c r="I33" s="107">
        <v>872.7</v>
      </c>
      <c r="J33" s="102" t="s">
        <v>183</v>
      </c>
      <c r="K33" s="107">
        <v>233.8</v>
      </c>
      <c r="L33" s="107">
        <v>359.5</v>
      </c>
      <c r="M33" s="108"/>
      <c r="N33" s="106">
        <f t="shared" si="2"/>
        <v>0.41193995645697257</v>
      </c>
      <c r="O33" s="59"/>
      <c r="P33" s="145"/>
      <c r="Q33" s="146"/>
      <c r="R33" s="147"/>
    </row>
    <row r="34" spans="1:18" ht="15" customHeight="1">
      <c r="A34" s="100">
        <v>22</v>
      </c>
      <c r="B34" s="101" t="s">
        <v>184</v>
      </c>
      <c r="C34" s="102" t="s">
        <v>185</v>
      </c>
      <c r="D34" s="103" t="s">
        <v>13</v>
      </c>
      <c r="E34" s="104">
        <v>6</v>
      </c>
      <c r="F34" s="105">
        <v>11</v>
      </c>
      <c r="G34" s="105" t="s">
        <v>156</v>
      </c>
      <c r="H34" s="106"/>
      <c r="I34" s="107">
        <v>809.4</v>
      </c>
      <c r="J34" s="102" t="s">
        <v>185</v>
      </c>
      <c r="K34" s="107">
        <v>234.4</v>
      </c>
      <c r="L34" s="107">
        <v>370.1</v>
      </c>
      <c r="M34" s="108"/>
      <c r="N34" s="106">
        <f t="shared" si="2"/>
        <v>0.4572522856436867</v>
      </c>
      <c r="O34" s="59"/>
      <c r="P34" s="145"/>
      <c r="Q34" s="146"/>
      <c r="R34" s="147"/>
    </row>
    <row r="35" spans="1:18" ht="15" customHeight="1">
      <c r="A35" s="100">
        <v>23</v>
      </c>
      <c r="B35" s="101" t="s">
        <v>186</v>
      </c>
      <c r="C35" s="102" t="s">
        <v>187</v>
      </c>
      <c r="D35" s="103" t="s">
        <v>96</v>
      </c>
      <c r="E35" s="104">
        <v>8</v>
      </c>
      <c r="F35" s="105">
        <v>8</v>
      </c>
      <c r="G35" s="105">
        <v>15</v>
      </c>
      <c r="H35" s="106">
        <v>17.5</v>
      </c>
      <c r="I35" s="107">
        <v>876.2</v>
      </c>
      <c r="J35" s="102" t="s">
        <v>187</v>
      </c>
      <c r="K35" s="107">
        <v>231</v>
      </c>
      <c r="L35" s="107">
        <v>359.4</v>
      </c>
      <c r="M35" s="108"/>
      <c r="N35" s="106">
        <f t="shared" si="2"/>
        <v>0.41018032412691163</v>
      </c>
      <c r="O35" s="59"/>
      <c r="P35" s="145"/>
      <c r="Q35" s="146"/>
      <c r="R35" s="147"/>
    </row>
    <row r="36" spans="1:18" ht="15" customHeight="1">
      <c r="A36" s="100">
        <v>24</v>
      </c>
      <c r="B36" s="101" t="s">
        <v>188</v>
      </c>
      <c r="C36" s="102" t="s">
        <v>189</v>
      </c>
      <c r="D36" s="103" t="s">
        <v>96</v>
      </c>
      <c r="E36" s="104">
        <v>6</v>
      </c>
      <c r="F36" s="105">
        <v>8</v>
      </c>
      <c r="G36" s="105">
        <v>16</v>
      </c>
      <c r="H36" s="106">
        <v>17.48</v>
      </c>
      <c r="I36" s="107">
        <v>873.8</v>
      </c>
      <c r="J36" s="102" t="s">
        <v>189</v>
      </c>
      <c r="K36" s="107">
        <v>224.4</v>
      </c>
      <c r="L36" s="107">
        <v>355.5</v>
      </c>
      <c r="M36" s="108"/>
      <c r="N36" s="106">
        <f t="shared" si="2"/>
        <v>0.40684367132066834</v>
      </c>
      <c r="O36" s="59" t="s">
        <v>190</v>
      </c>
      <c r="P36" s="145"/>
      <c r="Q36" s="146"/>
      <c r="R36" s="147"/>
    </row>
    <row r="37" spans="1:18" ht="15" customHeight="1">
      <c r="A37" s="77">
        <v>25</v>
      </c>
      <c r="B37" s="78" t="s">
        <v>191</v>
      </c>
      <c r="C37" s="35" t="s">
        <v>192</v>
      </c>
      <c r="D37" s="79" t="s">
        <v>13</v>
      </c>
      <c r="E37" s="16">
        <v>3</v>
      </c>
      <c r="F37" s="80">
        <v>7</v>
      </c>
      <c r="G37" s="80" t="s">
        <v>156</v>
      </c>
      <c r="H37" s="81"/>
      <c r="I37" s="83">
        <v>940.6</v>
      </c>
      <c r="J37" s="35" t="s">
        <v>192</v>
      </c>
      <c r="K37" s="83">
        <v>219.7</v>
      </c>
      <c r="L37" s="83">
        <v>354.3</v>
      </c>
      <c r="M37" s="82"/>
      <c r="N37" s="81">
        <f t="shared" si="2"/>
        <v>0.37667446310865405</v>
      </c>
      <c r="O37" s="75"/>
      <c r="P37" s="116"/>
      <c r="Q37" s="134"/>
      <c r="R37" s="135"/>
    </row>
    <row r="38" spans="1:18" ht="15" customHeight="1">
      <c r="A38" s="61">
        <v>26</v>
      </c>
      <c r="B38" s="62" t="s">
        <v>191</v>
      </c>
      <c r="C38" s="63" t="s">
        <v>193</v>
      </c>
      <c r="D38" s="64" t="s">
        <v>13</v>
      </c>
      <c r="E38" s="65">
        <v>8</v>
      </c>
      <c r="F38" s="66">
        <v>10</v>
      </c>
      <c r="G38" s="66" t="s">
        <v>156</v>
      </c>
      <c r="H38" s="67"/>
      <c r="I38" s="69">
        <v>792.9</v>
      </c>
      <c r="J38" s="63" t="s">
        <v>193</v>
      </c>
      <c r="K38" s="69">
        <v>222.8</v>
      </c>
      <c r="L38" s="69">
        <v>355.3</v>
      </c>
      <c r="M38" s="68"/>
      <c r="N38" s="67">
        <f t="shared" si="2"/>
        <v>0.44810190440156389</v>
      </c>
      <c r="O38" s="70"/>
      <c r="P38" s="122"/>
      <c r="Q38" s="142"/>
      <c r="R38" s="143"/>
    </row>
    <row r="39" spans="1:18" ht="15" customHeight="1">
      <c r="A39" s="77">
        <v>27</v>
      </c>
      <c r="B39" s="78" t="s">
        <v>196</v>
      </c>
      <c r="C39" s="35" t="s">
        <v>197</v>
      </c>
      <c r="D39" s="79" t="s">
        <v>96</v>
      </c>
      <c r="E39" s="16">
        <v>3</v>
      </c>
      <c r="F39" s="80">
        <v>10</v>
      </c>
      <c r="G39" s="80">
        <v>10</v>
      </c>
      <c r="H39" s="81">
        <v>17.5</v>
      </c>
      <c r="I39" s="83">
        <v>885.7</v>
      </c>
      <c r="J39" s="35" t="s">
        <v>197</v>
      </c>
      <c r="K39" s="83">
        <v>225.9</v>
      </c>
      <c r="L39" s="83">
        <v>356.8</v>
      </c>
      <c r="M39" s="82"/>
      <c r="N39" s="81">
        <f t="shared" si="2"/>
        <v>0.40284520718076094</v>
      </c>
      <c r="O39" s="75"/>
      <c r="P39" s="116"/>
      <c r="Q39" s="134"/>
      <c r="R39" s="135"/>
    </row>
    <row r="40" spans="1:18" ht="15" customHeight="1">
      <c r="A40" s="77">
        <v>28</v>
      </c>
      <c r="B40" s="78" t="s">
        <v>198</v>
      </c>
      <c r="C40" s="35" t="s">
        <v>199</v>
      </c>
      <c r="D40" s="79" t="s">
        <v>96</v>
      </c>
      <c r="E40" s="16">
        <v>8</v>
      </c>
      <c r="F40" s="80">
        <v>10</v>
      </c>
      <c r="G40" s="80">
        <v>10</v>
      </c>
      <c r="H40" s="81">
        <v>17.489999999999998</v>
      </c>
      <c r="I40" s="83">
        <v>880.8</v>
      </c>
      <c r="J40" s="35" t="s">
        <v>199</v>
      </c>
      <c r="K40" s="83">
        <v>227.9</v>
      </c>
      <c r="L40" s="83">
        <v>357.3</v>
      </c>
      <c r="M40" s="82"/>
      <c r="N40" s="81">
        <f t="shared" si="2"/>
        <v>0.40565395095367851</v>
      </c>
      <c r="O40" s="75"/>
      <c r="P40" s="116"/>
      <c r="Q40" s="134"/>
      <c r="R40" s="135"/>
    </row>
    <row r="41" spans="1:18" ht="15" customHeight="1">
      <c r="A41" s="77">
        <v>29</v>
      </c>
      <c r="B41" s="78" t="s">
        <v>200</v>
      </c>
      <c r="C41" s="35" t="s">
        <v>201</v>
      </c>
      <c r="D41" s="79" t="s">
        <v>96</v>
      </c>
      <c r="E41" s="16">
        <v>3</v>
      </c>
      <c r="F41" s="80">
        <v>10</v>
      </c>
      <c r="G41" s="80">
        <v>2</v>
      </c>
      <c r="H41" s="81">
        <v>17.510000000000002</v>
      </c>
      <c r="I41" s="83">
        <v>882.6</v>
      </c>
      <c r="J41" s="35" t="s">
        <v>201</v>
      </c>
      <c r="K41" s="83">
        <v>224.3</v>
      </c>
      <c r="L41" s="83">
        <v>357.7</v>
      </c>
      <c r="M41" s="82"/>
      <c r="N41" s="81">
        <f t="shared" si="2"/>
        <v>0.40527985497394059</v>
      </c>
      <c r="O41" s="75"/>
      <c r="P41" s="116"/>
      <c r="Q41" s="134"/>
      <c r="R41" s="135"/>
    </row>
    <row r="42" spans="1:18" ht="15" customHeight="1">
      <c r="A42" s="150"/>
      <c r="B42" s="151"/>
      <c r="C42" s="152"/>
      <c r="D42" s="153"/>
      <c r="E42" s="154"/>
      <c r="F42" s="155"/>
      <c r="G42" s="155"/>
      <c r="H42" s="156"/>
      <c r="I42" s="157"/>
      <c r="J42" s="152"/>
      <c r="K42" s="157"/>
      <c r="L42" s="157"/>
      <c r="M42" s="158"/>
      <c r="N42" s="156"/>
      <c r="O42" s="159"/>
      <c r="P42" s="160"/>
      <c r="Q42" s="161"/>
      <c r="R42" s="162"/>
    </row>
    <row r="43" spans="1:18" ht="15" customHeight="1">
      <c r="A43" s="150"/>
      <c r="B43" s="151"/>
      <c r="C43" s="152"/>
      <c r="D43" s="153"/>
      <c r="E43" s="154"/>
      <c r="F43" s="155"/>
      <c r="G43" s="155"/>
      <c r="H43" s="156"/>
      <c r="I43" s="157"/>
      <c r="J43" s="152"/>
      <c r="K43" s="157"/>
      <c r="L43" s="157"/>
      <c r="M43" s="158"/>
      <c r="N43" s="156"/>
      <c r="O43" s="159"/>
      <c r="P43" s="160"/>
      <c r="Q43" s="161"/>
      <c r="R43" s="162"/>
    </row>
    <row r="44" spans="1:18" ht="15" customHeight="1">
      <c r="A44" s="150"/>
      <c r="B44" s="151"/>
      <c r="C44" s="152"/>
      <c r="D44" s="153"/>
      <c r="E44" s="154"/>
      <c r="F44" s="155"/>
      <c r="G44" s="155"/>
      <c r="H44" s="156"/>
      <c r="I44" s="157"/>
      <c r="J44" s="152"/>
      <c r="K44" s="157"/>
      <c r="L44" s="157"/>
      <c r="M44" s="158"/>
      <c r="N44" s="156"/>
      <c r="O44" s="159"/>
      <c r="P44" s="160"/>
      <c r="Q44" s="161"/>
      <c r="R44" s="162"/>
    </row>
    <row r="45" spans="1:18" ht="15" customHeight="1">
      <c r="A45" s="150"/>
      <c r="B45" s="151"/>
      <c r="C45" s="152"/>
      <c r="D45" s="153"/>
      <c r="E45" s="154"/>
      <c r="F45" s="155"/>
      <c r="G45" s="155"/>
      <c r="H45" s="156"/>
      <c r="I45" s="157"/>
      <c r="J45" s="152"/>
      <c r="K45" s="157"/>
      <c r="L45" s="157"/>
      <c r="M45" s="158"/>
      <c r="N45" s="156"/>
      <c r="O45" s="159"/>
      <c r="P45" s="160"/>
      <c r="Q45" s="161"/>
      <c r="R45" s="162"/>
    </row>
    <row r="46" spans="1:18" ht="15" customHeight="1">
      <c r="A46" s="150"/>
      <c r="B46" s="151"/>
      <c r="C46" s="152"/>
      <c r="D46" s="153"/>
      <c r="E46" s="154"/>
      <c r="F46" s="155"/>
      <c r="G46" s="155"/>
      <c r="H46" s="156"/>
      <c r="I46" s="157"/>
      <c r="J46" s="152"/>
      <c r="K46" s="157"/>
      <c r="L46" s="157"/>
      <c r="M46" s="158"/>
      <c r="N46" s="156"/>
      <c r="O46" s="159"/>
      <c r="P46" s="160"/>
      <c r="Q46" s="161"/>
      <c r="R46" s="162"/>
    </row>
    <row r="47" spans="1:18" ht="15" customHeight="1">
      <c r="A47" s="150"/>
      <c r="B47" s="151"/>
      <c r="C47" s="152"/>
      <c r="D47" s="153"/>
      <c r="E47" s="154"/>
      <c r="F47" s="155"/>
      <c r="G47" s="155"/>
      <c r="H47" s="156"/>
      <c r="I47" s="157"/>
      <c r="J47" s="152"/>
      <c r="K47" s="157"/>
      <c r="L47" s="157"/>
      <c r="M47" s="158"/>
      <c r="N47" s="156"/>
      <c r="O47" s="159"/>
      <c r="P47" s="160"/>
      <c r="Q47" s="161"/>
      <c r="R47" s="162"/>
    </row>
    <row r="48" spans="1:18" ht="15" customHeight="1">
      <c r="A48" s="150"/>
      <c r="B48" s="151"/>
      <c r="C48" s="152"/>
      <c r="D48" s="153"/>
      <c r="E48" s="154"/>
      <c r="F48" s="155"/>
      <c r="G48" s="155"/>
      <c r="H48" s="156"/>
      <c r="I48" s="157"/>
      <c r="J48" s="152"/>
      <c r="K48" s="157"/>
      <c r="L48" s="157"/>
      <c r="M48" s="158"/>
      <c r="N48" s="156"/>
      <c r="O48" s="159"/>
      <c r="P48" s="160"/>
      <c r="Q48" s="161"/>
      <c r="R48" s="162"/>
    </row>
    <row r="49" spans="1:18" ht="4.5" customHeight="1">
      <c r="A49" s="23"/>
      <c r="B49" s="24"/>
      <c r="C49" s="25"/>
      <c r="D49" s="25"/>
      <c r="E49" s="21"/>
      <c r="F49" s="21"/>
      <c r="G49" s="21"/>
      <c r="H49" s="18"/>
      <c r="I49" s="18"/>
      <c r="J49" s="18"/>
      <c r="K49" s="18"/>
      <c r="L49" s="18"/>
      <c r="M49" s="21"/>
      <c r="N49" s="21"/>
      <c r="O49" s="21"/>
      <c r="P49" s="21"/>
      <c r="Q49" s="21"/>
    </row>
    <row r="50" spans="1:18" ht="15" customHeight="1">
      <c r="A50" s="7" t="s">
        <v>114</v>
      </c>
      <c r="B50" s="26"/>
      <c r="C50" s="19"/>
      <c r="D50" s="19"/>
      <c r="E50" s="21"/>
      <c r="F50" s="21"/>
      <c r="G50" s="21"/>
      <c r="H50" s="19">
        <f>MIN(H13:H48)</f>
        <v>15.1</v>
      </c>
      <c r="I50" s="22">
        <f>MIN(I13:I48)</f>
        <v>761.4</v>
      </c>
      <c r="J50" s="7" t="s">
        <v>114</v>
      </c>
      <c r="K50" s="22">
        <f>MIN(K13:K48)</f>
        <v>219.7</v>
      </c>
      <c r="L50" s="22">
        <f>MIN(L13:L48)</f>
        <v>332.5</v>
      </c>
      <c r="M50" s="27">
        <f>MIN(M13:M48)</f>
        <v>1297</v>
      </c>
      <c r="N50" s="19">
        <f>MIN(N13:N48)</f>
        <v>0.28337941128638805</v>
      </c>
      <c r="O50" s="21"/>
      <c r="P50" s="21"/>
      <c r="Q50" s="21"/>
    </row>
    <row r="51" spans="1:18" ht="4.5" customHeight="1">
      <c r="A51" s="7"/>
      <c r="B51" s="28"/>
      <c r="C51" s="29"/>
      <c r="D51" s="29"/>
      <c r="E51" s="21"/>
      <c r="F51" s="21"/>
      <c r="G51" s="21"/>
      <c r="H51" s="19"/>
      <c r="I51" s="22"/>
      <c r="J51" s="7"/>
      <c r="K51" s="22"/>
      <c r="L51" s="22"/>
      <c r="M51" s="27"/>
      <c r="N51" s="19"/>
      <c r="O51" s="21"/>
      <c r="P51" s="21"/>
      <c r="Q51" s="21"/>
    </row>
    <row r="52" spans="1:18" ht="15" customHeight="1">
      <c r="A52" s="91" t="s">
        <v>116</v>
      </c>
      <c r="B52" s="92"/>
      <c r="C52" s="93"/>
      <c r="D52" s="93"/>
      <c r="E52" s="94"/>
      <c r="F52" s="94"/>
      <c r="G52" s="94"/>
      <c r="H52" s="93">
        <f>AVERAGE(H13:H48)</f>
        <v>17.408799999999999</v>
      </c>
      <c r="I52" s="95">
        <f>AVERAGE(I13:I48)</f>
        <v>991.02068965517219</v>
      </c>
      <c r="J52" s="91" t="s">
        <v>116</v>
      </c>
      <c r="K52" s="95">
        <f>AVERAGE(K13:K48)</f>
        <v>236.47931034482761</v>
      </c>
      <c r="L52" s="95">
        <f>AVERAGE(L13:L48)</f>
        <v>360.92758620689654</v>
      </c>
      <c r="M52" s="96">
        <f>AVERAGE(M13:M48)</f>
        <v>1390.1</v>
      </c>
      <c r="N52" s="93">
        <f>AVERAGE(N13:N48)</f>
        <v>0.37324341562856822</v>
      </c>
      <c r="O52" s="94"/>
      <c r="P52" s="94"/>
      <c r="Q52" s="94"/>
      <c r="R52" s="97"/>
    </row>
    <row r="53" spans="1:18" ht="4.5" customHeight="1">
      <c r="A53" s="7"/>
      <c r="B53" s="26"/>
      <c r="C53" s="19"/>
      <c r="D53" s="19"/>
      <c r="E53" s="21"/>
      <c r="F53" s="21"/>
      <c r="G53" s="21"/>
      <c r="H53" s="19"/>
      <c r="I53" s="22"/>
      <c r="J53" s="7"/>
      <c r="K53" s="22"/>
      <c r="L53" s="22"/>
      <c r="M53" s="27"/>
      <c r="N53" s="19"/>
      <c r="O53" s="21"/>
      <c r="P53" s="21"/>
      <c r="Q53" s="21"/>
    </row>
    <row r="54" spans="1:18" ht="15" customHeight="1">
      <c r="A54" s="7" t="s">
        <v>115</v>
      </c>
      <c r="B54" s="26"/>
      <c r="C54" s="19"/>
      <c r="D54" s="19"/>
      <c r="E54" s="21"/>
      <c r="F54" s="21"/>
      <c r="G54" s="21"/>
      <c r="H54" s="19">
        <f>MAX(H13:H48)</f>
        <v>19.57</v>
      </c>
      <c r="I54" s="22">
        <f>MAX(I13:I48)</f>
        <v>1258.4000000000001</v>
      </c>
      <c r="J54" s="7" t="s">
        <v>115</v>
      </c>
      <c r="K54" s="22">
        <f>MAX(K13:K48)</f>
        <v>251.9</v>
      </c>
      <c r="L54" s="22">
        <f>MAX(L13:L48)</f>
        <v>398.1</v>
      </c>
      <c r="M54" s="27">
        <f>MAX(M13:M48)</f>
        <v>1492</v>
      </c>
      <c r="N54" s="19">
        <f>MAX(N13:N48)</f>
        <v>0.5228526398739165</v>
      </c>
      <c r="O54" s="21"/>
      <c r="P54" s="21"/>
      <c r="Q54" s="21"/>
    </row>
    <row r="55" spans="1:18" ht="15" customHeight="1">
      <c r="A55" s="7"/>
      <c r="B55" s="26"/>
      <c r="C55" s="19"/>
      <c r="D55" s="19"/>
      <c r="E55" s="21"/>
      <c r="F55" s="21"/>
      <c r="G55" s="21"/>
      <c r="H55" s="19"/>
      <c r="I55" s="22"/>
      <c r="J55" s="7"/>
      <c r="K55" s="22"/>
      <c r="L55" s="22"/>
      <c r="M55" s="27"/>
      <c r="N55" s="19"/>
      <c r="O55" s="21"/>
      <c r="P55" s="21"/>
      <c r="Q55" s="21"/>
    </row>
    <row r="56" spans="1:18" ht="15" customHeight="1">
      <c r="A56" s="7"/>
      <c r="B56" s="26"/>
      <c r="C56" s="19"/>
      <c r="D56" s="19"/>
      <c r="E56" s="21"/>
      <c r="F56" s="21"/>
      <c r="G56" s="21"/>
      <c r="H56" s="19"/>
      <c r="I56" s="18"/>
      <c r="J56" s="18"/>
      <c r="K56" s="22"/>
      <c r="L56" s="22"/>
      <c r="M56" s="21"/>
      <c r="N56" s="21"/>
      <c r="O56" s="21"/>
      <c r="P56" s="21"/>
      <c r="Q56" s="21"/>
    </row>
    <row r="57" spans="1:18" ht="24" customHeight="1">
      <c r="A57" s="9" t="s">
        <v>104</v>
      </c>
      <c r="B57" s="26"/>
      <c r="C57" s="19"/>
      <c r="D57" s="19"/>
      <c r="E57" s="21"/>
      <c r="F57" s="21"/>
      <c r="G57" s="21"/>
      <c r="H57" s="19"/>
      <c r="I57" s="18"/>
      <c r="J57" s="9" t="s">
        <v>104</v>
      </c>
      <c r="K57" s="22"/>
      <c r="L57" s="22"/>
      <c r="M57" s="21"/>
      <c r="N57" s="21"/>
      <c r="O57" s="21"/>
      <c r="P57" s="21"/>
      <c r="Q57" s="21"/>
    </row>
    <row r="58" spans="1:18" ht="15" customHeight="1">
      <c r="A58" s="3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8" s="2" customFormat="1" ht="15" customHeight="1">
      <c r="A59" s="56" t="s">
        <v>41</v>
      </c>
      <c r="B59" s="57" t="s">
        <v>3</v>
      </c>
      <c r="C59" s="57" t="s">
        <v>9</v>
      </c>
      <c r="D59" s="57" t="s">
        <v>105</v>
      </c>
      <c r="E59" s="57" t="s">
        <v>4</v>
      </c>
      <c r="F59" s="57" t="s">
        <v>7</v>
      </c>
      <c r="G59" s="57" t="s">
        <v>8</v>
      </c>
      <c r="H59" s="57" t="s">
        <v>6</v>
      </c>
      <c r="I59" s="57" t="s">
        <v>5</v>
      </c>
      <c r="J59" s="56" t="s">
        <v>41</v>
      </c>
      <c r="K59" s="57" t="s">
        <v>1</v>
      </c>
      <c r="L59" s="57" t="s">
        <v>10</v>
      </c>
      <c r="M59" s="57" t="s">
        <v>79</v>
      </c>
      <c r="N59" s="56" t="s">
        <v>43</v>
      </c>
      <c r="O59" s="57" t="s">
        <v>112</v>
      </c>
      <c r="P59" s="57" t="s">
        <v>113</v>
      </c>
      <c r="Q59" s="56" t="s">
        <v>100</v>
      </c>
    </row>
    <row r="60" spans="1:18" ht="15" customHeight="1">
      <c r="A60" s="35" t="s">
        <v>132</v>
      </c>
      <c r="B60" s="36"/>
      <c r="C60" s="20"/>
      <c r="D60" s="3"/>
      <c r="E60" s="36"/>
      <c r="F60" s="36"/>
      <c r="G60" s="36"/>
      <c r="H60" s="54"/>
      <c r="I60" s="36"/>
      <c r="J60" s="35" t="s">
        <v>132</v>
      </c>
      <c r="K60" s="18">
        <v>540.1</v>
      </c>
      <c r="L60" s="22">
        <v>1.6</v>
      </c>
      <c r="M60" s="18">
        <v>16.010000000000002</v>
      </c>
      <c r="N60" s="13" t="s">
        <v>158</v>
      </c>
      <c r="O60" s="3"/>
      <c r="P60" s="4">
        <v>3</v>
      </c>
      <c r="Q60" s="20" t="s">
        <v>101</v>
      </c>
    </row>
    <row r="61" spans="1:18" ht="15" customHeight="1">
      <c r="A61" s="63" t="s">
        <v>133</v>
      </c>
      <c r="B61" s="88"/>
      <c r="C61" s="71"/>
      <c r="D61" s="89"/>
      <c r="E61" s="88"/>
      <c r="F61" s="88"/>
      <c r="G61" s="88"/>
      <c r="H61" s="90"/>
      <c r="I61" s="88"/>
      <c r="J61" s="63" t="s">
        <v>133</v>
      </c>
      <c r="K61" s="68"/>
      <c r="L61" s="69"/>
      <c r="M61" s="68">
        <v>15.06</v>
      </c>
      <c r="N61" s="61" t="s">
        <v>137</v>
      </c>
      <c r="O61" s="89"/>
      <c r="P61" s="89">
        <v>0.7</v>
      </c>
      <c r="Q61" s="71" t="s">
        <v>101</v>
      </c>
    </row>
    <row r="62" spans="1:18" ht="15" customHeight="1">
      <c r="A62" s="35" t="s">
        <v>139</v>
      </c>
      <c r="B62" s="36"/>
      <c r="C62" s="20"/>
      <c r="D62" s="3"/>
      <c r="E62" s="36"/>
      <c r="F62" s="36"/>
      <c r="G62" s="36"/>
      <c r="H62" s="54"/>
      <c r="I62" s="36"/>
      <c r="J62" s="35" t="s">
        <v>139</v>
      </c>
      <c r="K62" s="22">
        <v>892.5</v>
      </c>
      <c r="L62" s="22">
        <v>5</v>
      </c>
      <c r="M62" s="18">
        <v>17.36</v>
      </c>
      <c r="N62" s="13" t="s">
        <v>44</v>
      </c>
      <c r="O62" s="3">
        <v>3.4329999999999998</v>
      </c>
      <c r="P62" s="3">
        <v>2.7</v>
      </c>
      <c r="Q62" s="20" t="s">
        <v>101</v>
      </c>
    </row>
    <row r="63" spans="1:18" ht="15" customHeight="1">
      <c r="A63" s="35" t="s">
        <v>140</v>
      </c>
      <c r="B63" s="36"/>
      <c r="C63" s="20"/>
      <c r="D63" s="3"/>
      <c r="E63" s="36"/>
      <c r="F63" s="36"/>
      <c r="G63" s="36"/>
      <c r="H63" s="54"/>
      <c r="I63" s="36"/>
      <c r="J63" s="35" t="s">
        <v>140</v>
      </c>
      <c r="K63" s="22">
        <v>881.6</v>
      </c>
      <c r="L63" s="22">
        <v>5</v>
      </c>
      <c r="M63" s="19">
        <v>16.96</v>
      </c>
      <c r="N63" s="13" t="s">
        <v>44</v>
      </c>
      <c r="O63" s="3">
        <v>2.867</v>
      </c>
      <c r="P63" s="3">
        <v>2.5</v>
      </c>
      <c r="Q63" s="20" t="s">
        <v>101</v>
      </c>
    </row>
    <row r="64" spans="1:18" ht="15" customHeight="1">
      <c r="A64" s="63" t="s">
        <v>141</v>
      </c>
      <c r="B64" s="88"/>
      <c r="C64" s="71"/>
      <c r="D64" s="89"/>
      <c r="E64" s="88"/>
      <c r="F64" s="88"/>
      <c r="G64" s="88"/>
      <c r="H64" s="90"/>
      <c r="I64" s="88"/>
      <c r="J64" s="63" t="s">
        <v>141</v>
      </c>
      <c r="K64" s="69"/>
      <c r="L64" s="69"/>
      <c r="M64" s="67"/>
      <c r="N64" s="61" t="s">
        <v>137</v>
      </c>
      <c r="O64" s="89">
        <v>0.7</v>
      </c>
      <c r="P64" s="89">
        <v>0.9</v>
      </c>
      <c r="Q64" s="71" t="s">
        <v>101</v>
      </c>
    </row>
    <row r="65" spans="1:17" ht="15" customHeight="1">
      <c r="A65" s="35" t="s">
        <v>143</v>
      </c>
      <c r="B65" s="36"/>
      <c r="C65" s="20"/>
      <c r="D65" s="3"/>
      <c r="E65" s="36"/>
      <c r="F65" s="36"/>
      <c r="G65" s="36"/>
      <c r="H65" s="54"/>
      <c r="I65" s="36"/>
      <c r="J65" s="35" t="s">
        <v>143</v>
      </c>
      <c r="K65" s="22">
        <v>885.2</v>
      </c>
      <c r="L65" s="22">
        <v>5.0999999999999996</v>
      </c>
      <c r="M65" s="19">
        <v>16.89</v>
      </c>
      <c r="N65" s="13" t="s">
        <v>44</v>
      </c>
      <c r="O65" s="3">
        <v>2.6669999999999998</v>
      </c>
      <c r="P65" s="3">
        <v>1.88</v>
      </c>
      <c r="Q65" s="20" t="s">
        <v>101</v>
      </c>
    </row>
    <row r="66" spans="1:17" ht="15" customHeight="1">
      <c r="A66" s="35" t="s">
        <v>144</v>
      </c>
      <c r="B66" s="36"/>
      <c r="C66" s="20"/>
      <c r="D66" s="3"/>
      <c r="E66" s="36"/>
      <c r="F66" s="36"/>
      <c r="G66" s="36"/>
      <c r="H66" s="54"/>
      <c r="I66" s="36"/>
      <c r="J66" s="35" t="s">
        <v>144</v>
      </c>
      <c r="K66" s="22">
        <v>742.2</v>
      </c>
      <c r="L66" s="22">
        <v>5.3</v>
      </c>
      <c r="M66" s="19">
        <v>17.350000000000001</v>
      </c>
      <c r="N66" s="13" t="s">
        <v>44</v>
      </c>
      <c r="O66" s="3">
        <v>2.6</v>
      </c>
      <c r="P66" s="3">
        <v>1.9</v>
      </c>
      <c r="Q66" s="20" t="s">
        <v>101</v>
      </c>
    </row>
    <row r="67" spans="1:17" ht="15" customHeight="1">
      <c r="A67" s="63" t="s">
        <v>145</v>
      </c>
      <c r="B67" s="88"/>
      <c r="C67" s="71"/>
      <c r="D67" s="89"/>
      <c r="E67" s="88"/>
      <c r="F67" s="88"/>
      <c r="G67" s="88"/>
      <c r="H67" s="90"/>
      <c r="I67" s="88"/>
      <c r="J67" s="63" t="s">
        <v>145</v>
      </c>
      <c r="K67" s="69"/>
      <c r="L67" s="69"/>
      <c r="M67" s="67">
        <v>16.97</v>
      </c>
      <c r="N67" s="61" t="s">
        <v>137</v>
      </c>
      <c r="O67" s="89">
        <v>0.433</v>
      </c>
      <c r="P67" s="89">
        <v>0.54</v>
      </c>
      <c r="Q67" s="71" t="s">
        <v>101</v>
      </c>
    </row>
    <row r="68" spans="1:17" ht="15" customHeight="1">
      <c r="A68" s="35" t="s">
        <v>147</v>
      </c>
      <c r="B68" s="36"/>
      <c r="C68" s="84"/>
      <c r="D68" s="3"/>
      <c r="E68" s="36"/>
      <c r="F68" s="36"/>
      <c r="G68" s="36"/>
      <c r="H68" s="54"/>
      <c r="I68" s="36"/>
      <c r="J68" s="35" t="s">
        <v>147</v>
      </c>
      <c r="K68" s="83">
        <v>901.1</v>
      </c>
      <c r="L68" s="83">
        <v>5.7</v>
      </c>
      <c r="M68" s="81">
        <v>17.41</v>
      </c>
      <c r="N68" s="77" t="s">
        <v>44</v>
      </c>
      <c r="O68" s="3">
        <v>1.7</v>
      </c>
      <c r="P68" s="3">
        <v>1.5249999999999999</v>
      </c>
      <c r="Q68" s="84" t="s">
        <v>101</v>
      </c>
    </row>
    <row r="69" spans="1:17" ht="15" customHeight="1">
      <c r="A69" s="35" t="s">
        <v>148</v>
      </c>
      <c r="B69" s="36"/>
      <c r="C69" s="20"/>
      <c r="D69" s="3"/>
      <c r="E69" s="36"/>
      <c r="F69" s="36"/>
      <c r="G69" s="36"/>
      <c r="H69" s="54"/>
      <c r="I69" s="36"/>
      <c r="J69" s="35" t="s">
        <v>148</v>
      </c>
      <c r="K69" s="22">
        <v>884.4</v>
      </c>
      <c r="L69" s="22">
        <v>3.9</v>
      </c>
      <c r="M69" s="19">
        <v>17.36</v>
      </c>
      <c r="N69" s="13" t="s">
        <v>44</v>
      </c>
      <c r="O69" s="3">
        <v>1.1000000000000001</v>
      </c>
      <c r="P69" s="3">
        <v>0.61299999999999999</v>
      </c>
      <c r="Q69" s="20" t="s">
        <v>101</v>
      </c>
    </row>
    <row r="70" spans="1:17" ht="15" customHeight="1">
      <c r="A70" s="63" t="s">
        <v>150</v>
      </c>
      <c r="B70" s="88"/>
      <c r="C70" s="71"/>
      <c r="D70" s="89"/>
      <c r="E70" s="88"/>
      <c r="F70" s="88"/>
      <c r="G70" s="88"/>
      <c r="H70" s="90"/>
      <c r="I70" s="88"/>
      <c r="J70" s="63" t="s">
        <v>150</v>
      </c>
      <c r="K70" s="69">
        <v>886.3</v>
      </c>
      <c r="L70" s="69">
        <v>5.8</v>
      </c>
      <c r="M70" s="67">
        <v>16.89</v>
      </c>
      <c r="N70" s="61" t="s">
        <v>44</v>
      </c>
      <c r="O70" s="89">
        <v>1.9</v>
      </c>
      <c r="P70" s="89">
        <v>1.518</v>
      </c>
      <c r="Q70" s="71" t="s">
        <v>101</v>
      </c>
    </row>
    <row r="71" spans="1:17" ht="15" customHeight="1">
      <c r="A71" s="102" t="s">
        <v>153</v>
      </c>
      <c r="B71" s="111"/>
      <c r="C71" s="109"/>
      <c r="D71" s="112"/>
      <c r="E71" s="111"/>
      <c r="F71" s="111"/>
      <c r="G71" s="111"/>
      <c r="H71" s="113"/>
      <c r="I71" s="111"/>
      <c r="J71" s="102" t="s">
        <v>153</v>
      </c>
      <c r="K71" s="107">
        <v>372.4</v>
      </c>
      <c r="L71" s="107">
        <v>2.4</v>
      </c>
      <c r="M71" s="106"/>
      <c r="N71" s="100" t="s">
        <v>44</v>
      </c>
      <c r="O71" s="112"/>
      <c r="P71" s="112">
        <v>3.3730000000000002</v>
      </c>
      <c r="Q71" s="109" t="s">
        <v>101</v>
      </c>
    </row>
    <row r="72" spans="1:17" ht="15" customHeight="1">
      <c r="A72" s="35" t="s">
        <v>160</v>
      </c>
      <c r="B72" s="36"/>
      <c r="C72" s="84"/>
      <c r="D72" s="3"/>
      <c r="E72" s="36"/>
      <c r="F72" s="36"/>
      <c r="G72" s="36"/>
      <c r="H72" s="54"/>
      <c r="I72" s="36"/>
      <c r="J72" s="35" t="s">
        <v>160</v>
      </c>
      <c r="K72" s="83">
        <v>533.9</v>
      </c>
      <c r="L72" s="83">
        <v>4.5999999999999996</v>
      </c>
      <c r="M72" s="81">
        <v>19.510000000000002</v>
      </c>
      <c r="N72" s="77" t="s">
        <v>44</v>
      </c>
      <c r="O72" s="3">
        <v>2.2669999999999999</v>
      </c>
      <c r="P72" s="3">
        <v>1.625</v>
      </c>
      <c r="Q72" s="84" t="s">
        <v>101</v>
      </c>
    </row>
    <row r="73" spans="1:17" ht="15" customHeight="1">
      <c r="A73" s="35" t="s">
        <v>161</v>
      </c>
      <c r="B73" s="36"/>
      <c r="C73" s="84"/>
      <c r="D73" s="3"/>
      <c r="E73" s="36"/>
      <c r="F73" s="36"/>
      <c r="G73" s="36"/>
      <c r="H73" s="54"/>
      <c r="I73" s="36"/>
      <c r="J73" s="35" t="s">
        <v>161</v>
      </c>
      <c r="K73" s="83">
        <v>526</v>
      </c>
      <c r="L73" s="83">
        <v>3.8</v>
      </c>
      <c r="M73" s="81">
        <v>19.11</v>
      </c>
      <c r="N73" s="13" t="s">
        <v>158</v>
      </c>
      <c r="O73" s="3">
        <v>2.5</v>
      </c>
      <c r="P73" s="3">
        <v>1.679</v>
      </c>
      <c r="Q73" s="84" t="s">
        <v>101</v>
      </c>
    </row>
    <row r="74" spans="1:17" ht="15" customHeight="1">
      <c r="A74" s="35" t="s">
        <v>162</v>
      </c>
      <c r="B74" s="36"/>
      <c r="C74" s="84"/>
      <c r="D74" s="3"/>
      <c r="E74" s="36"/>
      <c r="F74" s="36"/>
      <c r="G74" s="36"/>
      <c r="H74" s="54"/>
      <c r="I74" s="36"/>
      <c r="J74" s="35" t="s">
        <v>162</v>
      </c>
      <c r="K74" s="83">
        <v>538.4</v>
      </c>
      <c r="L74" s="83">
        <v>4.9000000000000004</v>
      </c>
      <c r="M74" s="81">
        <v>17.649999999999999</v>
      </c>
      <c r="N74" s="77" t="s">
        <v>44</v>
      </c>
      <c r="O74" s="3">
        <v>2.4670000000000001</v>
      </c>
      <c r="P74" s="3">
        <v>1.5980000000000001</v>
      </c>
      <c r="Q74" s="84" t="s">
        <v>101</v>
      </c>
    </row>
    <row r="75" spans="1:17" ht="15" customHeight="1">
      <c r="A75" s="63" t="s">
        <v>163</v>
      </c>
      <c r="B75" s="88"/>
      <c r="C75" s="71"/>
      <c r="D75" s="89"/>
      <c r="E75" s="88"/>
      <c r="F75" s="88"/>
      <c r="G75" s="88"/>
      <c r="H75" s="90"/>
      <c r="I75" s="88"/>
      <c r="J75" s="63" t="s">
        <v>163</v>
      </c>
      <c r="K75" s="69">
        <v>748.7</v>
      </c>
      <c r="L75" s="69">
        <v>5</v>
      </c>
      <c r="M75" s="67">
        <v>17.399999999999999</v>
      </c>
      <c r="N75" s="61" t="s">
        <v>44</v>
      </c>
      <c r="O75" s="89">
        <v>2.367</v>
      </c>
      <c r="P75" s="89">
        <v>1.837</v>
      </c>
      <c r="Q75" s="71" t="s">
        <v>101</v>
      </c>
    </row>
    <row r="76" spans="1:17" ht="15" customHeight="1">
      <c r="A76" s="35" t="s">
        <v>168</v>
      </c>
      <c r="B76" s="25">
        <v>205.04</v>
      </c>
      <c r="C76" s="84" t="s">
        <v>175</v>
      </c>
      <c r="D76" s="3">
        <v>3.165</v>
      </c>
      <c r="E76" s="36">
        <v>59.1</v>
      </c>
      <c r="F76" s="25">
        <v>64.78</v>
      </c>
      <c r="G76" s="25">
        <v>171.36</v>
      </c>
      <c r="H76" s="36">
        <v>579.70000000000005</v>
      </c>
      <c r="I76" s="25">
        <v>111.75</v>
      </c>
      <c r="J76" s="35" t="s">
        <v>168</v>
      </c>
      <c r="K76" s="83">
        <v>527.20000000000005</v>
      </c>
      <c r="L76" s="83">
        <v>4.2</v>
      </c>
      <c r="M76" s="81">
        <v>19.489999999999998</v>
      </c>
      <c r="N76" s="77" t="s">
        <v>44</v>
      </c>
      <c r="O76" s="3"/>
      <c r="P76" s="3"/>
      <c r="Q76" s="84" t="s">
        <v>101</v>
      </c>
    </row>
    <row r="77" spans="1:17" ht="15" customHeight="1">
      <c r="A77" s="37" t="s">
        <v>169</v>
      </c>
      <c r="B77" s="115">
        <v>259.52</v>
      </c>
      <c r="C77" s="116" t="s">
        <v>178</v>
      </c>
      <c r="D77" s="5">
        <v>2.13</v>
      </c>
      <c r="E77" s="38">
        <v>75.3</v>
      </c>
      <c r="F77" s="115">
        <v>121.84</v>
      </c>
      <c r="G77" s="115">
        <v>205.84</v>
      </c>
      <c r="H77" s="38">
        <v>738.7</v>
      </c>
      <c r="I77" s="115">
        <v>164.93</v>
      </c>
      <c r="J77" s="37" t="s">
        <v>169</v>
      </c>
      <c r="K77" s="117">
        <v>528.6</v>
      </c>
      <c r="L77" s="117">
        <v>3.8</v>
      </c>
      <c r="M77" s="118">
        <v>17.61</v>
      </c>
      <c r="N77" s="119" t="s">
        <v>44</v>
      </c>
      <c r="O77" s="5"/>
      <c r="P77" s="5"/>
      <c r="Q77" s="116" t="s">
        <v>176</v>
      </c>
    </row>
    <row r="78" spans="1:17" ht="15" customHeight="1">
      <c r="A78" s="37" t="s">
        <v>170</v>
      </c>
      <c r="B78" s="115">
        <v>264.42</v>
      </c>
      <c r="C78" s="116" t="s">
        <v>178</v>
      </c>
      <c r="D78" s="5">
        <v>2.375</v>
      </c>
      <c r="E78" s="38">
        <v>75.400000000000006</v>
      </c>
      <c r="F78" s="115">
        <v>111.33</v>
      </c>
      <c r="G78" s="115">
        <v>226.28</v>
      </c>
      <c r="H78" s="38">
        <v>739.2</v>
      </c>
      <c r="I78" s="115">
        <v>150.61000000000001</v>
      </c>
      <c r="J78" s="37" t="s">
        <v>170</v>
      </c>
      <c r="K78" s="117">
        <v>746.9</v>
      </c>
      <c r="L78" s="117">
        <v>4.5</v>
      </c>
      <c r="M78" s="118">
        <v>17.399999999999999</v>
      </c>
      <c r="N78" s="119" t="s">
        <v>44</v>
      </c>
      <c r="O78" s="5"/>
      <c r="P78" s="5"/>
      <c r="Q78" s="116" t="s">
        <v>176</v>
      </c>
    </row>
    <row r="79" spans="1:17" ht="15" customHeight="1">
      <c r="A79" s="120" t="s">
        <v>171</v>
      </c>
      <c r="B79" s="121">
        <v>260.43</v>
      </c>
      <c r="C79" s="122" t="s">
        <v>178</v>
      </c>
      <c r="D79" s="123">
        <v>2.29</v>
      </c>
      <c r="E79" s="124">
        <v>74.5</v>
      </c>
      <c r="F79" s="121">
        <v>113.72</v>
      </c>
      <c r="G79" s="121">
        <v>217.41</v>
      </c>
      <c r="H79" s="124">
        <v>730.3</v>
      </c>
      <c r="I79" s="121">
        <v>155.72</v>
      </c>
      <c r="J79" s="120" t="s">
        <v>171</v>
      </c>
      <c r="K79" s="125">
        <v>739.3</v>
      </c>
      <c r="L79" s="125">
        <v>4.3</v>
      </c>
      <c r="M79" s="126">
        <v>17.350000000000001</v>
      </c>
      <c r="N79" s="127" t="s">
        <v>44</v>
      </c>
      <c r="O79" s="123"/>
      <c r="P79" s="123"/>
      <c r="Q79" s="122" t="s">
        <v>176</v>
      </c>
    </row>
    <row r="80" spans="1:17" ht="15" customHeight="1">
      <c r="A80" s="102" t="s">
        <v>183</v>
      </c>
      <c r="B80" s="148"/>
      <c r="C80" s="109"/>
      <c r="D80" s="112"/>
      <c r="E80" s="111"/>
      <c r="F80" s="148"/>
      <c r="G80" s="148"/>
      <c r="H80" s="111"/>
      <c r="I80" s="148"/>
      <c r="J80" s="102" t="s">
        <v>183</v>
      </c>
      <c r="K80" s="107">
        <v>515.70000000000005</v>
      </c>
      <c r="L80" s="107">
        <v>3.4</v>
      </c>
      <c r="M80" s="106">
        <v>17.66</v>
      </c>
      <c r="N80" s="100" t="s">
        <v>44</v>
      </c>
      <c r="O80" s="112"/>
      <c r="P80" s="112"/>
      <c r="Q80" s="109" t="s">
        <v>101</v>
      </c>
    </row>
    <row r="81" spans="1:17" ht="15" customHeight="1">
      <c r="A81" s="102" t="s">
        <v>185</v>
      </c>
      <c r="B81" s="148"/>
      <c r="C81" s="109"/>
      <c r="D81" s="112"/>
      <c r="E81" s="111"/>
      <c r="F81" s="148"/>
      <c r="G81" s="148"/>
      <c r="H81" s="111"/>
      <c r="I81" s="148"/>
      <c r="J81" s="102" t="s">
        <v>185</v>
      </c>
      <c r="K81" s="107">
        <v>449.3</v>
      </c>
      <c r="L81" s="107">
        <v>2.7</v>
      </c>
      <c r="M81" s="106"/>
      <c r="N81" s="100" t="s">
        <v>44</v>
      </c>
      <c r="O81" s="112"/>
      <c r="P81" s="112"/>
      <c r="Q81" s="109" t="s">
        <v>101</v>
      </c>
    </row>
    <row r="82" spans="1:17" ht="15" customHeight="1">
      <c r="A82" s="102" t="s">
        <v>187</v>
      </c>
      <c r="B82" s="148"/>
      <c r="C82" s="109"/>
      <c r="D82" s="112"/>
      <c r="E82" s="111"/>
      <c r="F82" s="148"/>
      <c r="G82" s="148"/>
      <c r="H82" s="111"/>
      <c r="I82" s="148"/>
      <c r="J82" s="102" t="s">
        <v>187</v>
      </c>
      <c r="K82" s="107"/>
      <c r="L82" s="107">
        <v>4.2</v>
      </c>
      <c r="M82" s="106">
        <v>18.670000000000002</v>
      </c>
      <c r="N82" s="100" t="s">
        <v>44</v>
      </c>
      <c r="O82" s="112"/>
      <c r="P82" s="112"/>
      <c r="Q82" s="109" t="s">
        <v>101</v>
      </c>
    </row>
    <row r="83" spans="1:17" ht="15" customHeight="1">
      <c r="A83" s="102" t="s">
        <v>189</v>
      </c>
      <c r="B83" s="148"/>
      <c r="C83" s="109"/>
      <c r="D83" s="112"/>
      <c r="E83" s="111"/>
      <c r="F83" s="148"/>
      <c r="G83" s="148"/>
      <c r="H83" s="111"/>
      <c r="I83" s="148"/>
      <c r="J83" s="102" t="s">
        <v>189</v>
      </c>
      <c r="K83" s="107"/>
      <c r="L83" s="107"/>
      <c r="M83" s="106"/>
      <c r="N83" s="100"/>
      <c r="O83" s="112"/>
      <c r="P83" s="112"/>
      <c r="Q83" s="109" t="s">
        <v>101</v>
      </c>
    </row>
    <row r="84" spans="1:17" ht="15" customHeight="1">
      <c r="A84" s="35" t="s">
        <v>192</v>
      </c>
      <c r="B84" s="25"/>
      <c r="C84" s="84"/>
      <c r="D84" s="3"/>
      <c r="E84" s="36"/>
      <c r="F84" s="25"/>
      <c r="G84" s="25"/>
      <c r="H84" s="36"/>
      <c r="I84" s="25"/>
      <c r="J84" s="35" t="s">
        <v>192</v>
      </c>
      <c r="K84" s="83">
        <v>598.79999999999995</v>
      </c>
      <c r="L84" s="83">
        <v>3.6</v>
      </c>
      <c r="M84" s="81"/>
      <c r="N84" s="77" t="s">
        <v>44</v>
      </c>
      <c r="O84" s="3"/>
      <c r="P84" s="3"/>
      <c r="Q84" s="84" t="s">
        <v>101</v>
      </c>
    </row>
    <row r="85" spans="1:17" ht="15" customHeight="1">
      <c r="A85" s="63" t="s">
        <v>193</v>
      </c>
      <c r="B85" s="149"/>
      <c r="C85" s="71"/>
      <c r="D85" s="89"/>
      <c r="E85" s="88"/>
      <c r="F85" s="149"/>
      <c r="G85" s="149"/>
      <c r="H85" s="88"/>
      <c r="I85" s="149"/>
      <c r="J85" s="63" t="s">
        <v>193</v>
      </c>
      <c r="K85" s="69">
        <v>449.1</v>
      </c>
      <c r="L85" s="69">
        <v>3.3</v>
      </c>
      <c r="M85" s="67"/>
      <c r="N85" s="61" t="s">
        <v>44</v>
      </c>
      <c r="O85" s="89"/>
      <c r="P85" s="89"/>
      <c r="Q85" s="71" t="s">
        <v>101</v>
      </c>
    </row>
    <row r="86" spans="1:17" ht="15" customHeight="1">
      <c r="A86" s="152" t="s">
        <v>197</v>
      </c>
      <c r="B86" s="163"/>
      <c r="C86" s="164"/>
      <c r="D86" s="165"/>
      <c r="E86" s="166"/>
      <c r="F86" s="163"/>
      <c r="G86" s="163"/>
      <c r="H86" s="166"/>
      <c r="I86" s="163"/>
      <c r="J86" s="152" t="s">
        <v>197</v>
      </c>
      <c r="K86" s="157">
        <v>538.20000000000005</v>
      </c>
      <c r="L86" s="157">
        <v>4</v>
      </c>
      <c r="M86" s="156">
        <v>17.489999999999998</v>
      </c>
      <c r="N86" s="150" t="s">
        <v>44</v>
      </c>
      <c r="O86" s="165"/>
      <c r="P86" s="165"/>
      <c r="Q86" s="164" t="s">
        <v>101</v>
      </c>
    </row>
    <row r="87" spans="1:17" ht="15" customHeight="1">
      <c r="A87" s="152" t="s">
        <v>199</v>
      </c>
      <c r="B87" s="163"/>
      <c r="C87" s="164"/>
      <c r="D87" s="165"/>
      <c r="E87" s="166"/>
      <c r="F87" s="163"/>
      <c r="G87" s="163"/>
      <c r="H87" s="166"/>
      <c r="I87" s="163"/>
      <c r="J87" s="152" t="s">
        <v>199</v>
      </c>
      <c r="K87" s="157">
        <v>532.20000000000005</v>
      </c>
      <c r="L87" s="157">
        <v>4.4000000000000004</v>
      </c>
      <c r="M87" s="156">
        <v>17.46</v>
      </c>
      <c r="N87" s="150" t="s">
        <v>44</v>
      </c>
      <c r="O87" s="165"/>
      <c r="P87" s="165"/>
      <c r="Q87" s="164" t="s">
        <v>101</v>
      </c>
    </row>
    <row r="88" spans="1:17" ht="15" customHeight="1">
      <c r="A88" s="152" t="s">
        <v>201</v>
      </c>
      <c r="B88" s="163"/>
      <c r="C88" s="164"/>
      <c r="D88" s="165"/>
      <c r="E88" s="166"/>
      <c r="F88" s="163"/>
      <c r="G88" s="163"/>
      <c r="H88" s="166"/>
      <c r="I88" s="163"/>
      <c r="J88" s="152" t="s">
        <v>201</v>
      </c>
      <c r="K88" s="157"/>
      <c r="L88" s="157"/>
      <c r="M88" s="156">
        <v>17.46</v>
      </c>
      <c r="N88" s="150" t="s">
        <v>44</v>
      </c>
      <c r="O88" s="165"/>
      <c r="P88" s="165"/>
      <c r="Q88" s="164" t="s">
        <v>101</v>
      </c>
    </row>
    <row r="89" spans="1:17" ht="15" customHeight="1">
      <c r="A89" s="152"/>
      <c r="B89" s="163"/>
      <c r="C89" s="164"/>
      <c r="D89" s="165"/>
      <c r="E89" s="166"/>
      <c r="F89" s="163"/>
      <c r="G89" s="163"/>
      <c r="H89" s="166"/>
      <c r="I89" s="163"/>
      <c r="J89" s="152"/>
      <c r="K89" s="157"/>
      <c r="L89" s="157"/>
      <c r="M89" s="156"/>
      <c r="N89" s="150"/>
      <c r="O89" s="165"/>
      <c r="P89" s="165"/>
      <c r="Q89" s="164"/>
    </row>
    <row r="90" spans="1:17" ht="15" customHeight="1">
      <c r="A90" s="152"/>
      <c r="B90" s="163"/>
      <c r="C90" s="164"/>
      <c r="D90" s="165"/>
      <c r="E90" s="166"/>
      <c r="F90" s="163"/>
      <c r="G90" s="163"/>
      <c r="H90" s="166"/>
      <c r="I90" s="163"/>
      <c r="J90" s="152"/>
      <c r="K90" s="157"/>
      <c r="L90" s="157"/>
      <c r="M90" s="156"/>
      <c r="N90" s="150"/>
      <c r="O90" s="165"/>
      <c r="P90" s="165"/>
      <c r="Q90" s="164"/>
    </row>
    <row r="91" spans="1:17" ht="4.5" customHeight="1">
      <c r="A91" s="34"/>
      <c r="B91" s="36"/>
      <c r="C91" s="20"/>
      <c r="D91" s="25"/>
      <c r="E91" s="36"/>
      <c r="F91" s="25"/>
      <c r="G91" s="25"/>
      <c r="H91" s="36"/>
      <c r="I91" s="25"/>
      <c r="J91" s="21"/>
      <c r="K91" s="21"/>
      <c r="L91" s="21"/>
      <c r="M91" s="21"/>
      <c r="N91" s="21"/>
      <c r="O91" s="39"/>
      <c r="P91" s="39"/>
      <c r="Q91" s="21"/>
    </row>
    <row r="92" spans="1:17" ht="15" customHeight="1">
      <c r="A92" s="7" t="s">
        <v>114</v>
      </c>
      <c r="B92" s="19">
        <f>MIN(B60:B90)</f>
        <v>205.04</v>
      </c>
      <c r="C92" s="20" t="s">
        <v>175</v>
      </c>
      <c r="D92" s="4">
        <f t="shared" ref="D92:I92" si="3">MIN(D60:D90)</f>
        <v>2.13</v>
      </c>
      <c r="E92" s="22">
        <f t="shared" si="3"/>
        <v>59.1</v>
      </c>
      <c r="F92" s="19">
        <f t="shared" si="3"/>
        <v>64.78</v>
      </c>
      <c r="G92" s="19">
        <f t="shared" si="3"/>
        <v>171.36</v>
      </c>
      <c r="H92" s="22">
        <f t="shared" si="3"/>
        <v>579.70000000000005</v>
      </c>
      <c r="I92" s="19">
        <f t="shared" si="3"/>
        <v>111.75</v>
      </c>
      <c r="J92" s="7" t="s">
        <v>114</v>
      </c>
      <c r="K92" s="22">
        <f>MIN(K60:K90)</f>
        <v>372.4</v>
      </c>
      <c r="L92" s="22">
        <f>MIN(L60:L90)</f>
        <v>1.6</v>
      </c>
      <c r="M92" s="19">
        <f>MIN(M60:M90)</f>
        <v>15.06</v>
      </c>
      <c r="N92" s="19"/>
      <c r="O92" s="4">
        <f>MIN(O60:O90)</f>
        <v>0.433</v>
      </c>
      <c r="P92" s="4">
        <f>MIN(P60:P90)</f>
        <v>0.54</v>
      </c>
      <c r="Q92" s="21"/>
    </row>
    <row r="93" spans="1:17" ht="3" customHeight="1">
      <c r="A93" s="7"/>
      <c r="B93" s="29"/>
      <c r="C93" s="20"/>
      <c r="D93" s="39"/>
      <c r="E93" s="40"/>
      <c r="F93" s="29"/>
      <c r="G93" s="29"/>
      <c r="H93" s="41"/>
      <c r="I93" s="114"/>
      <c r="J93" s="7"/>
      <c r="K93" s="41"/>
      <c r="L93" s="41"/>
      <c r="M93" s="42"/>
      <c r="N93" s="21"/>
      <c r="O93" s="39"/>
      <c r="P93" s="39"/>
      <c r="Q93" s="21"/>
    </row>
    <row r="94" spans="1:17" ht="15" customHeight="1">
      <c r="A94" s="91" t="s">
        <v>116</v>
      </c>
      <c r="B94" s="93">
        <f>AVERAGE(B60:B90)</f>
        <v>247.35250000000002</v>
      </c>
      <c r="C94" s="98" t="s">
        <v>178</v>
      </c>
      <c r="D94" s="99">
        <f t="shared" ref="D94:I94" si="4">AVERAGE(D60:D90)</f>
        <v>2.4900000000000002</v>
      </c>
      <c r="E94" s="95">
        <f t="shared" si="4"/>
        <v>71.075000000000003</v>
      </c>
      <c r="F94" s="93">
        <f t="shared" si="4"/>
        <v>102.91749999999999</v>
      </c>
      <c r="G94" s="93">
        <f t="shared" si="4"/>
        <v>205.2225</v>
      </c>
      <c r="H94" s="95">
        <f t="shared" si="4"/>
        <v>696.97500000000014</v>
      </c>
      <c r="I94" s="93">
        <f t="shared" si="4"/>
        <v>145.7525</v>
      </c>
      <c r="J94" s="91" t="s">
        <v>116</v>
      </c>
      <c r="K94" s="95">
        <f>AVERAGE(K60:K90)</f>
        <v>650.35217391304354</v>
      </c>
      <c r="L94" s="95">
        <f>AVERAGE(L60:L90)</f>
        <v>4.1875</v>
      </c>
      <c r="M94" s="93">
        <f>AVERAGE(M60:M90)</f>
        <v>17.500869565217393</v>
      </c>
      <c r="N94" s="93"/>
      <c r="O94" s="99">
        <f>AVERAGE(O60:O90)</f>
        <v>2.077</v>
      </c>
      <c r="P94" s="99">
        <f>AVERAGE(P60:P90)</f>
        <v>1.7430000000000001</v>
      </c>
      <c r="Q94" s="94"/>
    </row>
    <row r="95" spans="1:17" ht="3" customHeight="1">
      <c r="A95" s="7"/>
      <c r="B95" s="19"/>
      <c r="C95" s="20"/>
      <c r="D95" s="4"/>
      <c r="E95" s="22"/>
      <c r="F95" s="19"/>
      <c r="G95" s="19"/>
      <c r="H95" s="43"/>
      <c r="I95" s="47"/>
      <c r="J95" s="7"/>
      <c r="K95" s="43"/>
      <c r="L95" s="43"/>
      <c r="M95" s="44"/>
      <c r="N95" s="21"/>
      <c r="O95" s="39"/>
      <c r="P95" s="39"/>
      <c r="Q95" s="21"/>
    </row>
    <row r="96" spans="1:17" ht="15" customHeight="1">
      <c r="A96" s="7" t="s">
        <v>115</v>
      </c>
      <c r="B96" s="19">
        <f>MAX(B60:B90)</f>
        <v>264.42</v>
      </c>
      <c r="C96" s="20" t="s">
        <v>178</v>
      </c>
      <c r="D96" s="4">
        <f t="shared" ref="D96:I96" si="5">MAX(D60:D90)</f>
        <v>3.165</v>
      </c>
      <c r="E96" s="22">
        <f t="shared" si="5"/>
        <v>75.400000000000006</v>
      </c>
      <c r="F96" s="19">
        <f t="shared" si="5"/>
        <v>121.84</v>
      </c>
      <c r="G96" s="19">
        <f t="shared" si="5"/>
        <v>226.28</v>
      </c>
      <c r="H96" s="22">
        <f t="shared" si="5"/>
        <v>739.2</v>
      </c>
      <c r="I96" s="19">
        <f t="shared" si="5"/>
        <v>164.93</v>
      </c>
      <c r="J96" s="7" t="s">
        <v>115</v>
      </c>
      <c r="K96" s="22">
        <f>MAX(K60:K90)</f>
        <v>901.1</v>
      </c>
      <c r="L96" s="22">
        <f>MAX(L60:L90)</f>
        <v>5.8</v>
      </c>
      <c r="M96" s="19">
        <f>MAX(M60:M90)</f>
        <v>19.510000000000002</v>
      </c>
      <c r="N96" s="19"/>
      <c r="O96" s="4">
        <f>MAX(O60:O90)</f>
        <v>3.4329999999999998</v>
      </c>
      <c r="P96" s="4">
        <f>MAX(P60:P90)</f>
        <v>3.3730000000000002</v>
      </c>
      <c r="Q96" s="21"/>
    </row>
    <row r="97" spans="1:1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5">
      <c r="A98" s="45"/>
      <c r="B98" s="4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8.75">
      <c r="A99" s="9" t="s">
        <v>117</v>
      </c>
      <c r="B99" s="7"/>
      <c r="C99" s="7"/>
      <c r="D99" s="7"/>
      <c r="E99" s="7"/>
      <c r="F99" s="7"/>
      <c r="G99" s="7"/>
      <c r="H99" s="7"/>
      <c r="I99" s="7"/>
      <c r="J99" s="9"/>
      <c r="K99" s="7"/>
      <c r="L99" s="7"/>
      <c r="M99" s="7"/>
      <c r="N99" s="7"/>
      <c r="O99" s="7"/>
      <c r="P99" s="7"/>
      <c r="Q99" s="7"/>
    </row>
    <row r="100" spans="1:17" ht="18.75">
      <c r="A100" s="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4.25">
      <c r="A101" s="56" t="s">
        <v>41</v>
      </c>
      <c r="B101" s="57" t="s">
        <v>75</v>
      </c>
      <c r="C101" s="57" t="s">
        <v>0</v>
      </c>
      <c r="D101" s="57" t="s">
        <v>42</v>
      </c>
      <c r="E101" s="57" t="s">
        <v>2</v>
      </c>
      <c r="F101" s="57" t="s">
        <v>80</v>
      </c>
      <c r="G101" s="57" t="s">
        <v>94</v>
      </c>
      <c r="H101" s="57" t="s">
        <v>79</v>
      </c>
      <c r="I101" s="57" t="s">
        <v>10</v>
      </c>
      <c r="J101" s="11"/>
      <c r="K101" s="21"/>
      <c r="L101" s="21"/>
      <c r="M101" s="21"/>
      <c r="N101" s="21"/>
      <c r="O101" s="12"/>
      <c r="P101" s="11"/>
      <c r="Q101" s="7"/>
    </row>
    <row r="102" spans="1:17" ht="13.5">
      <c r="A102" s="35" t="s">
        <v>169</v>
      </c>
      <c r="B102" s="118">
        <v>17.649999999999999</v>
      </c>
      <c r="C102" s="117">
        <v>872</v>
      </c>
      <c r="D102" s="132">
        <v>228.6</v>
      </c>
      <c r="E102" s="117">
        <v>351.3</v>
      </c>
      <c r="F102" s="132">
        <v>1414</v>
      </c>
      <c r="G102" s="118">
        <f t="shared" ref="G102:G104" si="6">E102/C102</f>
        <v>0.40286697247706421</v>
      </c>
      <c r="H102" s="118">
        <v>17.61</v>
      </c>
      <c r="I102" s="117">
        <v>3.8</v>
      </c>
      <c r="J102" s="37"/>
      <c r="K102" s="21"/>
      <c r="L102" s="21"/>
      <c r="M102" s="21"/>
      <c r="N102" s="21"/>
      <c r="O102" s="7"/>
      <c r="P102" s="20"/>
      <c r="Q102" s="21"/>
    </row>
    <row r="103" spans="1:17" ht="13.5">
      <c r="A103" s="35" t="s">
        <v>170</v>
      </c>
      <c r="B103" s="118">
        <v>17.399999999999999</v>
      </c>
      <c r="C103" s="117">
        <v>1088.5999999999999</v>
      </c>
      <c r="D103" s="117">
        <v>235</v>
      </c>
      <c r="E103" s="117">
        <v>357.7</v>
      </c>
      <c r="F103" s="132">
        <v>1403</v>
      </c>
      <c r="G103" s="118">
        <f t="shared" si="6"/>
        <v>0.32858717618960132</v>
      </c>
      <c r="H103" s="118">
        <v>17.399999999999999</v>
      </c>
      <c r="I103" s="117">
        <v>4.5</v>
      </c>
      <c r="J103" s="37"/>
      <c r="K103" s="21"/>
      <c r="L103" s="21"/>
      <c r="M103" s="21"/>
      <c r="N103" s="21"/>
      <c r="O103" s="7"/>
      <c r="P103" s="20"/>
      <c r="Q103" s="21"/>
    </row>
    <row r="104" spans="1:17" ht="13.5">
      <c r="A104" s="63" t="s">
        <v>171</v>
      </c>
      <c r="B104" s="126">
        <v>17.36</v>
      </c>
      <c r="C104" s="125">
        <v>1080.5</v>
      </c>
      <c r="D104" s="140">
        <v>231.1</v>
      </c>
      <c r="E104" s="125">
        <v>356.6</v>
      </c>
      <c r="F104" s="140">
        <v>1420</v>
      </c>
      <c r="G104" s="126">
        <f t="shared" si="6"/>
        <v>0.33003239241092092</v>
      </c>
      <c r="H104" s="126">
        <v>17.350000000000001</v>
      </c>
      <c r="I104" s="125">
        <v>5</v>
      </c>
      <c r="J104" s="37"/>
      <c r="K104" s="21"/>
      <c r="L104" s="21"/>
      <c r="M104" s="21"/>
      <c r="N104" s="21"/>
      <c r="O104" s="7"/>
      <c r="P104" s="20"/>
      <c r="Q104" s="21"/>
    </row>
    <row r="105" spans="1:17" ht="6" customHeight="1">
      <c r="A105" s="23"/>
      <c r="B105" s="24"/>
      <c r="C105" s="25"/>
      <c r="D105" s="25"/>
      <c r="E105" s="21"/>
      <c r="F105" s="21"/>
      <c r="G105" s="21"/>
      <c r="H105" s="18"/>
      <c r="I105" s="18"/>
      <c r="J105" s="18"/>
      <c r="K105" s="18"/>
      <c r="L105" s="18"/>
      <c r="M105" s="21"/>
      <c r="N105" s="21"/>
      <c r="O105" s="21"/>
      <c r="P105" s="21"/>
      <c r="Q105" s="21"/>
    </row>
    <row r="106" spans="1:17" ht="13.5">
      <c r="A106" s="7" t="s">
        <v>114</v>
      </c>
      <c r="B106" s="19">
        <f t="shared" ref="B106:I106" si="7">MIN(B102:B104)</f>
        <v>17.36</v>
      </c>
      <c r="C106" s="22">
        <f t="shared" si="7"/>
        <v>872</v>
      </c>
      <c r="D106" s="22">
        <f t="shared" si="7"/>
        <v>228.6</v>
      </c>
      <c r="E106" s="22">
        <f t="shared" si="7"/>
        <v>351.3</v>
      </c>
      <c r="F106" s="27">
        <f t="shared" si="7"/>
        <v>1403</v>
      </c>
      <c r="G106" s="19">
        <f t="shared" si="7"/>
        <v>0.32858717618960132</v>
      </c>
      <c r="H106" s="19">
        <f t="shared" si="7"/>
        <v>17.350000000000001</v>
      </c>
      <c r="I106" s="22">
        <f t="shared" si="7"/>
        <v>3.8</v>
      </c>
      <c r="J106" s="7"/>
      <c r="K106" s="22"/>
      <c r="L106" s="22"/>
      <c r="M106" s="27"/>
      <c r="N106" s="19"/>
      <c r="O106" s="21"/>
      <c r="P106" s="21"/>
      <c r="Q106" s="21"/>
    </row>
    <row r="107" spans="1:17" ht="6" customHeight="1">
      <c r="A107" s="7"/>
      <c r="B107" s="28"/>
      <c r="C107" s="40"/>
      <c r="D107" s="40"/>
      <c r="E107" s="40"/>
      <c r="F107" s="46"/>
      <c r="G107" s="21"/>
      <c r="H107" s="19"/>
      <c r="I107" s="22"/>
      <c r="J107" s="7"/>
      <c r="K107" s="22"/>
      <c r="L107" s="22"/>
      <c r="M107" s="27"/>
      <c r="N107" s="19"/>
      <c r="O107" s="21"/>
      <c r="P107" s="21"/>
      <c r="Q107" s="21"/>
    </row>
    <row r="108" spans="1:17" ht="15.75">
      <c r="A108" s="91" t="s">
        <v>116</v>
      </c>
      <c r="B108" s="93">
        <f t="shared" ref="B108:I108" si="8">AVERAGE(B102:B104)</f>
        <v>17.47</v>
      </c>
      <c r="C108" s="95">
        <f t="shared" si="8"/>
        <v>1013.6999999999999</v>
      </c>
      <c r="D108" s="95">
        <f t="shared" si="8"/>
        <v>231.56666666666669</v>
      </c>
      <c r="E108" s="95">
        <f t="shared" si="8"/>
        <v>355.2</v>
      </c>
      <c r="F108" s="96">
        <f t="shared" si="8"/>
        <v>1412.3333333333333</v>
      </c>
      <c r="G108" s="93">
        <f t="shared" si="8"/>
        <v>0.35382884702586215</v>
      </c>
      <c r="H108" s="93">
        <f t="shared" si="8"/>
        <v>17.453333333333333</v>
      </c>
      <c r="I108" s="95">
        <f t="shared" si="8"/>
        <v>4.4333333333333336</v>
      </c>
      <c r="J108" s="30"/>
      <c r="K108" s="32"/>
      <c r="L108" s="32"/>
      <c r="M108" s="33"/>
      <c r="N108" s="31"/>
      <c r="O108" s="21"/>
      <c r="P108" s="21"/>
      <c r="Q108" s="21"/>
    </row>
    <row r="109" spans="1:17" ht="6" customHeight="1">
      <c r="A109" s="7"/>
      <c r="B109" s="26"/>
      <c r="C109" s="22"/>
      <c r="D109" s="22"/>
      <c r="E109" s="40"/>
      <c r="F109" s="46"/>
      <c r="G109" s="21"/>
      <c r="H109" s="19"/>
      <c r="I109" s="22"/>
      <c r="J109" s="7"/>
      <c r="K109" s="22"/>
      <c r="L109" s="22"/>
      <c r="M109" s="27"/>
      <c r="N109" s="19"/>
      <c r="O109" s="21"/>
      <c r="P109" s="21"/>
      <c r="Q109" s="21"/>
    </row>
    <row r="110" spans="1:17" ht="13.5">
      <c r="A110" s="7" t="s">
        <v>115</v>
      </c>
      <c r="B110" s="47">
        <f t="shared" ref="B110:I110" si="9">MAX(B102:B104)</f>
        <v>17.649999999999999</v>
      </c>
      <c r="C110" s="43">
        <f t="shared" si="9"/>
        <v>1088.5999999999999</v>
      </c>
      <c r="D110" s="43">
        <f t="shared" si="9"/>
        <v>235</v>
      </c>
      <c r="E110" s="43">
        <f t="shared" si="9"/>
        <v>357.7</v>
      </c>
      <c r="F110" s="48">
        <f t="shared" si="9"/>
        <v>1420</v>
      </c>
      <c r="G110" s="47">
        <f t="shared" si="9"/>
        <v>0.40286697247706421</v>
      </c>
      <c r="H110" s="47">
        <f t="shared" si="9"/>
        <v>17.61</v>
      </c>
      <c r="I110" s="43">
        <f t="shared" si="9"/>
        <v>5</v>
      </c>
      <c r="J110" s="7"/>
      <c r="K110" s="22"/>
      <c r="L110" s="22"/>
      <c r="M110" s="27"/>
      <c r="N110" s="19"/>
      <c r="O110" s="21"/>
      <c r="P110" s="21"/>
      <c r="Q110" s="21"/>
    </row>
    <row r="111" spans="1:17" ht="7.5" customHeight="1">
      <c r="A111" s="45"/>
      <c r="B111" s="45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ht="13.5">
      <c r="A112" s="7" t="s">
        <v>118</v>
      </c>
      <c r="B112" s="22">
        <f>(B106-B108)*100/B108</f>
        <v>-0.62965082999427269</v>
      </c>
      <c r="C112" s="22">
        <f t="shared" ref="C112:I112" si="10">(C106-C108)*100/C108</f>
        <v>-13.978494623655907</v>
      </c>
      <c r="D112" s="22">
        <f t="shared" si="10"/>
        <v>-1.2811285446955649</v>
      </c>
      <c r="E112" s="22">
        <f t="shared" si="10"/>
        <v>-1.0979729729729666</v>
      </c>
      <c r="F112" s="22">
        <f t="shared" si="10"/>
        <v>-0.66084493745574169</v>
      </c>
      <c r="G112" s="22">
        <f t="shared" si="10"/>
        <v>-7.13386459256553</v>
      </c>
      <c r="H112" s="22">
        <f t="shared" si="10"/>
        <v>-0.59205500381970044</v>
      </c>
      <c r="I112" s="22">
        <f t="shared" si="10"/>
        <v>-14.285714285714294</v>
      </c>
      <c r="J112" s="21"/>
      <c r="K112" s="21"/>
      <c r="L112" s="21"/>
      <c r="M112" s="21"/>
      <c r="N112" s="21"/>
      <c r="O112" s="21"/>
      <c r="P112" s="21"/>
      <c r="Q112" s="21"/>
    </row>
    <row r="113" spans="1:17" ht="13.5">
      <c r="A113" s="7" t="s">
        <v>119</v>
      </c>
      <c r="B113" s="22">
        <f>(B110-B108)*100/B108</f>
        <v>1.0303377218088134</v>
      </c>
      <c r="C113" s="22">
        <f t="shared" ref="C113:I113" si="11">(C110-C108)*100/C108</f>
        <v>7.3887737989543245</v>
      </c>
      <c r="D113" s="22">
        <f t="shared" si="11"/>
        <v>1.4826543831869763</v>
      </c>
      <c r="E113" s="22">
        <f t="shared" si="11"/>
        <v>0.7038288288288288</v>
      </c>
      <c r="F113" s="22">
        <f t="shared" si="11"/>
        <v>0.54283691291008329</v>
      </c>
      <c r="G113" s="22">
        <f t="shared" si="11"/>
        <v>13.859278536330802</v>
      </c>
      <c r="H113" s="22">
        <f t="shared" si="11"/>
        <v>0.89763177998471899</v>
      </c>
      <c r="I113" s="22">
        <f t="shared" si="11"/>
        <v>12.781954887218038</v>
      </c>
      <c r="J113" s="21"/>
      <c r="K113" s="21"/>
      <c r="L113" s="21"/>
      <c r="M113" s="21"/>
      <c r="N113" s="21"/>
      <c r="O113" s="21"/>
      <c r="P113" s="21"/>
      <c r="Q113" s="21"/>
    </row>
    <row r="114" spans="1:17" ht="15">
      <c r="A114" s="45"/>
      <c r="B114" s="45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ht="18.75">
      <c r="A115" s="9" t="s">
        <v>120</v>
      </c>
      <c r="B115" s="26"/>
      <c r="C115" s="19"/>
      <c r="D115" s="19"/>
      <c r="E115" s="21"/>
      <c r="F115" s="21"/>
      <c r="G115" s="21"/>
      <c r="H115" s="19"/>
      <c r="I115" s="18"/>
      <c r="J115" s="21"/>
      <c r="K115" s="21"/>
      <c r="L115" s="21"/>
      <c r="M115" s="21"/>
      <c r="N115" s="21"/>
      <c r="O115" s="21"/>
      <c r="P115" s="21"/>
      <c r="Q115" s="21"/>
    </row>
    <row r="116" spans="1:17" ht="18">
      <c r="A116" s="3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ht="14.25">
      <c r="A117" s="56" t="s">
        <v>41</v>
      </c>
      <c r="B117" s="57" t="s">
        <v>3</v>
      </c>
      <c r="C117" s="57" t="s">
        <v>9</v>
      </c>
      <c r="D117" s="57" t="s">
        <v>105</v>
      </c>
      <c r="E117" s="57" t="s">
        <v>4</v>
      </c>
      <c r="F117" s="57" t="s">
        <v>7</v>
      </c>
      <c r="G117" s="57" t="s">
        <v>8</v>
      </c>
      <c r="H117" s="57" t="s">
        <v>6</v>
      </c>
      <c r="I117" s="57" t="s">
        <v>5</v>
      </c>
      <c r="J117" s="21"/>
      <c r="K117" s="21"/>
      <c r="L117" s="21"/>
      <c r="M117" s="21"/>
      <c r="N117" s="21"/>
      <c r="O117" s="21"/>
      <c r="P117" s="21"/>
      <c r="Q117" s="21"/>
    </row>
    <row r="118" spans="1:17" ht="13.5">
      <c r="A118" s="35" t="s">
        <v>169</v>
      </c>
      <c r="B118" s="115">
        <v>259.52</v>
      </c>
      <c r="C118" s="116" t="s">
        <v>178</v>
      </c>
      <c r="D118" s="5">
        <v>2.13</v>
      </c>
      <c r="E118" s="38">
        <v>75.3</v>
      </c>
      <c r="F118" s="115">
        <v>121.84</v>
      </c>
      <c r="G118" s="115">
        <v>205.84</v>
      </c>
      <c r="H118" s="38">
        <v>738.7</v>
      </c>
      <c r="I118" s="115">
        <v>164.93</v>
      </c>
      <c r="J118" s="21"/>
      <c r="K118" s="21"/>
      <c r="L118" s="21"/>
      <c r="M118" s="21"/>
      <c r="N118" s="21"/>
      <c r="O118" s="21"/>
      <c r="P118" s="21"/>
      <c r="Q118" s="21"/>
    </row>
    <row r="119" spans="1:17" ht="13.5">
      <c r="A119" s="35" t="s">
        <v>170</v>
      </c>
      <c r="B119" s="115">
        <v>264.42</v>
      </c>
      <c r="C119" s="116" t="s">
        <v>178</v>
      </c>
      <c r="D119" s="5">
        <v>2.375</v>
      </c>
      <c r="E119" s="38">
        <v>75.400000000000006</v>
      </c>
      <c r="F119" s="115">
        <v>111.33</v>
      </c>
      <c r="G119" s="115">
        <v>226.28</v>
      </c>
      <c r="H119" s="38">
        <v>739.2</v>
      </c>
      <c r="I119" s="115">
        <v>150.61000000000001</v>
      </c>
      <c r="J119" s="21"/>
      <c r="K119" s="21"/>
      <c r="L119" s="21"/>
      <c r="M119" s="21"/>
      <c r="N119" s="21"/>
      <c r="O119" s="21"/>
      <c r="P119" s="21"/>
      <c r="Q119" s="21"/>
    </row>
    <row r="120" spans="1:17" ht="13.5">
      <c r="A120" s="63" t="s">
        <v>171</v>
      </c>
      <c r="B120" s="121">
        <v>260.43</v>
      </c>
      <c r="C120" s="122" t="s">
        <v>178</v>
      </c>
      <c r="D120" s="123">
        <v>2.29</v>
      </c>
      <c r="E120" s="124">
        <v>74.5</v>
      </c>
      <c r="F120" s="121">
        <v>113.72</v>
      </c>
      <c r="G120" s="121">
        <v>217.41</v>
      </c>
      <c r="H120" s="124">
        <v>730.3</v>
      </c>
      <c r="I120" s="121">
        <v>155.72</v>
      </c>
      <c r="J120" s="21"/>
      <c r="K120" s="21"/>
      <c r="L120" s="21"/>
      <c r="M120" s="21"/>
      <c r="N120" s="21"/>
      <c r="O120" s="21"/>
      <c r="P120" s="21"/>
      <c r="Q120" s="21"/>
    </row>
    <row r="121" spans="1:17" ht="6" customHeight="1">
      <c r="A121" s="34"/>
      <c r="B121" s="36"/>
      <c r="C121" s="20"/>
      <c r="D121" s="25"/>
      <c r="E121" s="36"/>
      <c r="F121" s="36"/>
      <c r="G121" s="36"/>
      <c r="H121" s="54"/>
      <c r="I121" s="36"/>
      <c r="J121" s="21"/>
      <c r="K121" s="21"/>
      <c r="L121" s="21"/>
      <c r="M121" s="21"/>
      <c r="N121" s="21"/>
      <c r="O121" s="21"/>
      <c r="P121" s="21"/>
      <c r="Q121" s="21"/>
    </row>
    <row r="122" spans="1:17" ht="13.5">
      <c r="A122" s="7" t="s">
        <v>114</v>
      </c>
      <c r="B122" s="19">
        <f>MIN(B118:B120)</f>
        <v>259.52</v>
      </c>
      <c r="C122" s="20" t="s">
        <v>178</v>
      </c>
      <c r="D122" s="4">
        <f t="shared" ref="D122:I122" si="12">MIN(D118:D120)</f>
        <v>2.13</v>
      </c>
      <c r="E122" s="22">
        <f t="shared" si="12"/>
        <v>74.5</v>
      </c>
      <c r="F122" s="19">
        <f t="shared" si="12"/>
        <v>111.33</v>
      </c>
      <c r="G122" s="19">
        <f t="shared" si="12"/>
        <v>205.84</v>
      </c>
      <c r="H122" s="22">
        <f t="shared" si="12"/>
        <v>730.3</v>
      </c>
      <c r="I122" s="19">
        <f t="shared" si="12"/>
        <v>150.61000000000001</v>
      </c>
      <c r="J122" s="21"/>
      <c r="K122" s="21"/>
      <c r="L122" s="21"/>
      <c r="M122" s="21"/>
      <c r="N122" s="21"/>
      <c r="O122" s="21"/>
      <c r="P122" s="21"/>
      <c r="Q122" s="21"/>
    </row>
    <row r="123" spans="1:17" ht="6" customHeight="1">
      <c r="A123" s="7"/>
      <c r="B123" s="29"/>
      <c r="C123" s="20"/>
      <c r="D123" s="39"/>
      <c r="E123" s="40"/>
      <c r="F123" s="29"/>
      <c r="G123" s="29"/>
      <c r="H123" s="41"/>
      <c r="I123" s="114"/>
      <c r="J123" s="21"/>
      <c r="K123" s="21"/>
      <c r="L123" s="21"/>
      <c r="M123" s="21"/>
      <c r="N123" s="21"/>
      <c r="O123" s="21"/>
      <c r="P123" s="21"/>
      <c r="Q123" s="21"/>
    </row>
    <row r="124" spans="1:17" ht="15.75">
      <c r="A124" s="91" t="s">
        <v>116</v>
      </c>
      <c r="B124" s="93">
        <f>AVERAGE(B118:B120)</f>
        <v>261.45666666666671</v>
      </c>
      <c r="C124" s="98" t="s">
        <v>178</v>
      </c>
      <c r="D124" s="99">
        <f t="shared" ref="D124:I124" si="13">AVERAGE(D118:D120)</f>
        <v>2.2650000000000001</v>
      </c>
      <c r="E124" s="95">
        <f t="shared" si="13"/>
        <v>75.066666666666663</v>
      </c>
      <c r="F124" s="93">
        <f t="shared" si="13"/>
        <v>115.63</v>
      </c>
      <c r="G124" s="93">
        <f t="shared" si="13"/>
        <v>216.51</v>
      </c>
      <c r="H124" s="95">
        <f t="shared" si="13"/>
        <v>736.06666666666661</v>
      </c>
      <c r="I124" s="93">
        <f t="shared" si="13"/>
        <v>157.08666666666667</v>
      </c>
      <c r="J124" s="21"/>
      <c r="K124" s="21"/>
      <c r="L124" s="21"/>
      <c r="M124" s="21"/>
      <c r="N124" s="21"/>
      <c r="O124" s="21"/>
      <c r="P124" s="21"/>
      <c r="Q124" s="21"/>
    </row>
    <row r="125" spans="1:17" ht="6" customHeight="1">
      <c r="A125" s="7"/>
      <c r="B125" s="19"/>
      <c r="C125" s="20"/>
      <c r="D125" s="4"/>
      <c r="E125" s="22"/>
      <c r="F125" s="19"/>
      <c r="G125" s="19"/>
      <c r="H125" s="43"/>
      <c r="I125" s="47"/>
      <c r="J125" s="21"/>
      <c r="K125" s="21"/>
      <c r="L125" s="21"/>
      <c r="M125" s="21"/>
      <c r="N125" s="21"/>
      <c r="O125" s="21"/>
      <c r="P125" s="21"/>
      <c r="Q125" s="21"/>
    </row>
    <row r="126" spans="1:17" ht="13.5">
      <c r="A126" s="7" t="s">
        <v>115</v>
      </c>
      <c r="B126" s="19">
        <f>MAX(B118:B120)</f>
        <v>264.42</v>
      </c>
      <c r="C126" s="20" t="s">
        <v>178</v>
      </c>
      <c r="D126" s="4">
        <f t="shared" ref="D126:I126" si="14">MAX(D118:D120)</f>
        <v>2.375</v>
      </c>
      <c r="E126" s="22">
        <f t="shared" si="14"/>
        <v>75.400000000000006</v>
      </c>
      <c r="F126" s="19">
        <f t="shared" si="14"/>
        <v>121.84</v>
      </c>
      <c r="G126" s="19">
        <f t="shared" si="14"/>
        <v>226.28</v>
      </c>
      <c r="H126" s="22">
        <f t="shared" si="14"/>
        <v>739.2</v>
      </c>
      <c r="I126" s="19">
        <f t="shared" si="14"/>
        <v>164.93</v>
      </c>
      <c r="J126" s="21"/>
      <c r="K126" s="21"/>
      <c r="L126" s="21"/>
      <c r="M126" s="21"/>
      <c r="N126" s="21"/>
      <c r="O126" s="21"/>
      <c r="P126" s="21"/>
      <c r="Q126" s="21"/>
    </row>
    <row r="127" spans="1:17" ht="7.5" customHeight="1">
      <c r="A127" s="45"/>
      <c r="B127" s="49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 ht="13.5">
      <c r="A128" s="7" t="s">
        <v>118</v>
      </c>
      <c r="B128" s="22">
        <f>(B122-B124)*100/B124</f>
        <v>-0.7407218532070543</v>
      </c>
      <c r="C128" s="22"/>
      <c r="D128" s="22">
        <f t="shared" ref="D128:I128" si="15">(D122-D124)*100/D124</f>
        <v>-5.9602649006622617</v>
      </c>
      <c r="E128" s="22">
        <f t="shared" si="15"/>
        <v>-0.75488454706926678</v>
      </c>
      <c r="F128" s="22">
        <f t="shared" si="15"/>
        <v>-3.7187581077575</v>
      </c>
      <c r="G128" s="22">
        <f t="shared" si="15"/>
        <v>-4.9281788370052126</v>
      </c>
      <c r="H128" s="22">
        <f t="shared" si="15"/>
        <v>-0.78344352866587974</v>
      </c>
      <c r="I128" s="22">
        <f t="shared" si="15"/>
        <v>-4.1229894325849799</v>
      </c>
      <c r="J128" s="21"/>
      <c r="K128" s="21"/>
      <c r="L128" s="21"/>
      <c r="M128" s="21"/>
      <c r="N128" s="21"/>
      <c r="O128" s="21"/>
      <c r="P128" s="21"/>
      <c r="Q128" s="21"/>
    </row>
    <row r="129" spans="1:17" ht="13.5">
      <c r="A129" s="7" t="s">
        <v>119</v>
      </c>
      <c r="B129" s="22">
        <f>(B126-B124)*100/B124</f>
        <v>1.1333936790035224</v>
      </c>
      <c r="C129" s="22"/>
      <c r="D129" s="22">
        <f t="shared" ref="D129:I129" si="16">(D126-D124)*100/D124</f>
        <v>4.8565121412803478</v>
      </c>
      <c r="E129" s="22">
        <f t="shared" si="16"/>
        <v>0.44404973357017252</v>
      </c>
      <c r="F129" s="22">
        <f t="shared" si="16"/>
        <v>5.3705785695753772</v>
      </c>
      <c r="G129" s="22">
        <f t="shared" si="16"/>
        <v>4.5124936492540808</v>
      </c>
      <c r="H129" s="22">
        <f t="shared" si="16"/>
        <v>0.4256860791595109</v>
      </c>
      <c r="I129" s="22">
        <f t="shared" si="16"/>
        <v>4.9929974960743539</v>
      </c>
      <c r="J129" s="21"/>
      <c r="K129" s="21"/>
      <c r="L129" s="21"/>
      <c r="M129" s="21"/>
      <c r="N129" s="21"/>
      <c r="O129" s="21"/>
      <c r="P129" s="21"/>
      <c r="Q129" s="21"/>
    </row>
    <row r="130" spans="1:17" ht="15">
      <c r="A130" s="45"/>
      <c r="B130" s="45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1:17" ht="25.5">
      <c r="A131" s="50" t="s">
        <v>11</v>
      </c>
      <c r="B131" s="7"/>
      <c r="C131" s="51" t="s">
        <v>180</v>
      </c>
      <c r="D131" s="7"/>
      <c r="E131" s="52" t="s">
        <v>12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1:17" ht="15" customHeight="1">
      <c r="A132" s="50"/>
      <c r="B132" s="7"/>
      <c r="C132" s="51"/>
      <c r="D132" s="7"/>
      <c r="E132" s="5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1:17" ht="18.75">
      <c r="A133" s="9" t="s">
        <v>52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1:17" ht="15">
      <c r="A135" s="45" t="s">
        <v>48</v>
      </c>
      <c r="B135" s="45" t="s">
        <v>56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7" ht="15">
      <c r="A136" s="45" t="s">
        <v>23</v>
      </c>
      <c r="B136" s="45" t="s">
        <v>57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ht="15">
      <c r="A137" s="45" t="s">
        <v>53</v>
      </c>
      <c r="B137" s="45" t="s">
        <v>58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1:17" ht="15">
      <c r="A138" s="45" t="s">
        <v>54</v>
      </c>
      <c r="B138" s="45" t="s">
        <v>55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7" ht="15">
      <c r="A139" s="45" t="s">
        <v>59</v>
      </c>
      <c r="B139" s="45" t="s">
        <v>60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ht="15">
      <c r="A140" s="45" t="s">
        <v>61</v>
      </c>
      <c r="B140" s="45" t="s">
        <v>62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1:17" ht="15">
      <c r="A141" s="45" t="s">
        <v>63</v>
      </c>
      <c r="B141" s="45" t="s">
        <v>64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ht="15">
      <c r="A142" s="45" t="s">
        <v>65</v>
      </c>
      <c r="B142" s="45" t="s">
        <v>66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ht="15">
      <c r="A143" s="45" t="s">
        <v>67</v>
      </c>
      <c r="B143" s="45" t="s">
        <v>68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 ht="15">
      <c r="A144" s="45"/>
      <c r="B144" s="45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1:17" ht="15">
      <c r="A145" s="45" t="s">
        <v>39</v>
      </c>
      <c r="B145" s="45" t="s">
        <v>51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ht="15">
      <c r="A146" s="45" t="s">
        <v>40</v>
      </c>
      <c r="B146" s="45" t="s">
        <v>69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ht="15">
      <c r="A147" s="45" t="s">
        <v>41</v>
      </c>
      <c r="B147" s="45" t="s">
        <v>70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ht="15">
      <c r="A148" s="45" t="s">
        <v>33</v>
      </c>
      <c r="B148" s="45" t="s">
        <v>71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1:17" ht="15">
      <c r="A149" s="45" t="s">
        <v>91</v>
      </c>
      <c r="B149" s="45" t="s">
        <v>92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1:17" ht="15">
      <c r="A150" s="45" t="s">
        <v>34</v>
      </c>
      <c r="B150" s="45" t="s">
        <v>49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1:17" ht="15">
      <c r="A151" s="45" t="s">
        <v>13</v>
      </c>
      <c r="B151" s="45" t="s">
        <v>50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15">
      <c r="A152" s="45" t="s">
        <v>96</v>
      </c>
      <c r="B152" s="45" t="s">
        <v>97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1:17" ht="15">
      <c r="A153" s="45" t="s">
        <v>36</v>
      </c>
      <c r="B153" s="45" t="s">
        <v>72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1:17" ht="15">
      <c r="A154" s="45" t="s">
        <v>37</v>
      </c>
      <c r="B154" s="45" t="s">
        <v>73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1:17" ht="15">
      <c r="A155" s="45" t="s">
        <v>38</v>
      </c>
      <c r="B155" s="45" t="s">
        <v>74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1:17" ht="15">
      <c r="A156" s="45" t="s">
        <v>76</v>
      </c>
      <c r="B156" s="45" t="s">
        <v>77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ht="15">
      <c r="A157" s="45" t="s">
        <v>24</v>
      </c>
      <c r="B157" s="45" t="s">
        <v>78</v>
      </c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1:17" ht="15">
      <c r="A158" s="45" t="s">
        <v>46</v>
      </c>
      <c r="B158" s="45" t="s">
        <v>47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1:17" ht="15">
      <c r="A159" s="45" t="s">
        <v>22</v>
      </c>
      <c r="B159" s="45" t="s">
        <v>45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 ht="15">
      <c r="A160" s="45" t="s">
        <v>81</v>
      </c>
      <c r="B160" s="45" t="s">
        <v>82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1:17" ht="15">
      <c r="A161" s="45" t="s">
        <v>98</v>
      </c>
      <c r="B161" s="45" t="s">
        <v>99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1:17" ht="15">
      <c r="A162" s="45" t="s">
        <v>100</v>
      </c>
      <c r="B162" s="45" t="s">
        <v>102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1:17" ht="15">
      <c r="A163" s="45"/>
      <c r="B163" s="45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ht="15">
      <c r="A164" s="45" t="s">
        <v>14</v>
      </c>
      <c r="B164" s="45" t="s">
        <v>15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ht="15">
      <c r="A165" s="45" t="s">
        <v>9</v>
      </c>
      <c r="B165" s="45" t="s">
        <v>83</v>
      </c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ht="15">
      <c r="A166" s="45" t="s">
        <v>106</v>
      </c>
      <c r="B166" s="45" t="s">
        <v>107</v>
      </c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 ht="15">
      <c r="A167" s="45" t="s">
        <v>109</v>
      </c>
      <c r="B167" s="45" t="s">
        <v>108</v>
      </c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1:17" ht="15">
      <c r="A168" s="45" t="s">
        <v>110</v>
      </c>
      <c r="B168" s="45" t="s">
        <v>111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1:17" ht="15">
      <c r="A169" s="45" t="s">
        <v>16</v>
      </c>
      <c r="B169" s="45" t="s">
        <v>17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1:17" ht="15">
      <c r="A170" s="45" t="s">
        <v>18</v>
      </c>
      <c r="B170" s="45" t="s">
        <v>19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1:17" ht="15">
      <c r="A171" s="45" t="s">
        <v>20</v>
      </c>
      <c r="B171" s="45" t="s">
        <v>21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 ht="15">
      <c r="A172" s="45" t="s">
        <v>27</v>
      </c>
      <c r="B172" s="45" t="s">
        <v>28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1:17" ht="15">
      <c r="A173" s="45" t="s">
        <v>29</v>
      </c>
      <c r="B173" s="45" t="s">
        <v>30</v>
      </c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 ht="15">
      <c r="A174" s="45" t="s">
        <v>25</v>
      </c>
      <c r="B174" s="45" t="s">
        <v>84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1:17" ht="15">
      <c r="A175" s="45" t="s">
        <v>26</v>
      </c>
      <c r="B175" s="45" t="s">
        <v>31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 ht="15">
      <c r="A176" s="45" t="s">
        <v>76</v>
      </c>
      <c r="B176" s="45" t="s">
        <v>85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1:17" ht="15">
      <c r="A177" s="45" t="s">
        <v>43</v>
      </c>
      <c r="B177" s="49" t="s">
        <v>86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1:17" ht="15">
      <c r="A178" s="45"/>
      <c r="B178" s="49" t="s">
        <v>87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1:17" ht="15">
      <c r="A179" s="45"/>
      <c r="B179" s="49" t="s">
        <v>88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1:17" ht="15">
      <c r="A180" s="45" t="s">
        <v>89</v>
      </c>
      <c r="B180" s="45" t="s">
        <v>90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1:17" ht="15">
      <c r="A182" s="53" t="s">
        <v>203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</sheetData>
  <phoneticPr fontId="1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cp:lastPrinted>2019-07-11T00:08:28Z</cp:lastPrinted>
  <dcterms:created xsi:type="dcterms:W3CDTF">2006-11-27T12:44:27Z</dcterms:created>
  <dcterms:modified xsi:type="dcterms:W3CDTF">2019-07-11T00:09:45Z</dcterms:modified>
</cp:coreProperties>
</file>